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sdongus/Downloads/"/>
    </mc:Choice>
  </mc:AlternateContent>
  <xr:revisionPtr revIDLastSave="0" documentId="8_{39420A76-D244-7443-A97D-1F728FD5D282}" xr6:coauthVersionLast="47" xr6:coauthVersionMax="47" xr10:uidLastSave="{00000000-0000-0000-0000-000000000000}"/>
  <bookViews>
    <workbookView xWindow="41560" yWindow="2320" windowWidth="32440" windowHeight="21040" xr2:uid="{B10FF4B7-14DE-B843-80AC-96EA46C14B3D}"/>
  </bookViews>
  <sheets>
    <sheet name="Reisekostenabrechnung" sheetId="1" r:id="rId1"/>
    <sheet name="Hilfe" sheetId="2" r:id="rId2"/>
    <sheet name="Pauschalen" sheetId="3" r:id="rId3"/>
  </sheets>
  <definedNames>
    <definedName name="_xlnm.Print_Area" localSheetId="0">Reisekostenabrechnung!$A$1:$T$60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F5" i="3"/>
  <c r="F6" i="3"/>
  <c r="F7" i="3"/>
  <c r="F8" i="3"/>
  <c r="F9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9" i="3"/>
  <c r="F30" i="3"/>
  <c r="F31" i="3"/>
  <c r="F32" i="3"/>
  <c r="F33" i="3"/>
  <c r="F34" i="3"/>
  <c r="F35" i="3"/>
  <c r="F36" i="3"/>
  <c r="F37" i="3"/>
  <c r="F39" i="3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F249" i="3"/>
  <c r="F248" i="3"/>
  <c r="F247" i="3"/>
  <c r="F246" i="3"/>
  <c r="F245" i="3"/>
  <c r="F244" i="3"/>
  <c r="F242" i="3"/>
  <c r="F241" i="3"/>
  <c r="F240" i="3"/>
  <c r="F239" i="3"/>
  <c r="F238" i="3"/>
  <c r="F237" i="3"/>
  <c r="F236" i="3"/>
  <c r="F235" i="3"/>
  <c r="F234" i="3"/>
  <c r="F233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2" i="3"/>
  <c r="F201" i="3"/>
  <c r="F200" i="3"/>
  <c r="F199" i="3"/>
  <c r="F198" i="3"/>
  <c r="F197" i="3"/>
  <c r="F196" i="3"/>
  <c r="F194" i="3"/>
  <c r="F193" i="3"/>
  <c r="F192" i="3"/>
  <c r="F191" i="3"/>
  <c r="F190" i="3"/>
  <c r="F189" i="3"/>
  <c r="F188" i="3"/>
  <c r="F187" i="3"/>
  <c r="F186" i="3"/>
  <c r="F184" i="3"/>
  <c r="F183" i="3"/>
  <c r="F182" i="3"/>
  <c r="F181" i="3"/>
  <c r="F179" i="3"/>
  <c r="F178" i="3"/>
  <c r="F177" i="3"/>
  <c r="F176" i="3"/>
  <c r="F175" i="3"/>
  <c r="F174" i="3"/>
  <c r="F173" i="3"/>
  <c r="F172" i="3"/>
  <c r="F170" i="3"/>
  <c r="F169" i="3"/>
  <c r="F167" i="3"/>
  <c r="F166" i="3"/>
  <c r="F165" i="3"/>
  <c r="F164" i="3"/>
  <c r="F163" i="3"/>
  <c r="F162" i="3"/>
  <c r="F161" i="3"/>
  <c r="F159" i="3"/>
  <c r="F158" i="3"/>
  <c r="F157" i="3"/>
  <c r="F156" i="3"/>
  <c r="F155" i="3"/>
  <c r="F154" i="3"/>
  <c r="F153" i="3"/>
  <c r="F152" i="3"/>
  <c r="F150" i="3"/>
  <c r="F149" i="3"/>
  <c r="F148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5" i="3"/>
  <c r="F94" i="3"/>
  <c r="F93" i="3"/>
  <c r="F92" i="3"/>
  <c r="F91" i="3"/>
  <c r="F90" i="3"/>
  <c r="F88" i="3"/>
  <c r="F87" i="3"/>
  <c r="F86" i="3"/>
  <c r="F85" i="3"/>
  <c r="F83" i="3"/>
  <c r="F82" i="3"/>
  <c r="F81" i="3"/>
  <c r="F80" i="3"/>
  <c r="F79" i="3"/>
  <c r="F78" i="3"/>
  <c r="F77" i="3"/>
  <c r="F76" i="3"/>
  <c r="F75" i="3"/>
  <c r="F74" i="3"/>
  <c r="F73" i="3"/>
  <c r="F71" i="3"/>
  <c r="F70" i="3"/>
  <c r="F69" i="3"/>
  <c r="F68" i="3"/>
  <c r="F67" i="3"/>
  <c r="F66" i="3"/>
  <c r="F65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4" i="3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13" i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11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11" i="1"/>
  <c r="AC41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11" i="1"/>
  <c r="V11" i="1" l="1"/>
  <c r="G14" i="1" l="1"/>
  <c r="G15" i="1"/>
  <c r="G16" i="1"/>
  <c r="R50" i="1" l="1"/>
  <c r="R49" i="1"/>
  <c r="R48" i="1"/>
  <c r="R47" i="1"/>
  <c r="R45" i="1"/>
  <c r="R46" i="1" s="1"/>
  <c r="G45" i="1"/>
  <c r="E45" i="1"/>
  <c r="D45" i="1"/>
  <c r="AA41" i="1"/>
  <c r="Z41" i="1"/>
  <c r="Y41" i="1"/>
  <c r="W41" i="1"/>
  <c r="V41" i="1"/>
  <c r="U41" i="1"/>
  <c r="G41" i="1"/>
  <c r="AA40" i="1"/>
  <c r="Z40" i="1"/>
  <c r="Y40" i="1"/>
  <c r="W40" i="1"/>
  <c r="V40" i="1"/>
  <c r="U40" i="1"/>
  <c r="G40" i="1"/>
  <c r="AA39" i="1"/>
  <c r="Z39" i="1"/>
  <c r="Y39" i="1"/>
  <c r="W39" i="1"/>
  <c r="V39" i="1"/>
  <c r="U39" i="1"/>
  <c r="G39" i="1"/>
  <c r="AA38" i="1"/>
  <c r="Z38" i="1"/>
  <c r="Y38" i="1"/>
  <c r="W38" i="1"/>
  <c r="V38" i="1"/>
  <c r="U38" i="1"/>
  <c r="G38" i="1"/>
  <c r="AA37" i="1"/>
  <c r="Z37" i="1"/>
  <c r="Y37" i="1"/>
  <c r="W37" i="1"/>
  <c r="V37" i="1"/>
  <c r="U37" i="1"/>
  <c r="G37" i="1"/>
  <c r="AA36" i="1"/>
  <c r="Z36" i="1"/>
  <c r="Y36" i="1"/>
  <c r="W36" i="1"/>
  <c r="V36" i="1"/>
  <c r="U36" i="1"/>
  <c r="G36" i="1"/>
  <c r="AA35" i="1"/>
  <c r="Z35" i="1"/>
  <c r="Y35" i="1"/>
  <c r="W35" i="1"/>
  <c r="V35" i="1"/>
  <c r="U35" i="1"/>
  <c r="G35" i="1"/>
  <c r="AA34" i="1"/>
  <c r="Z34" i="1"/>
  <c r="Y34" i="1"/>
  <c r="W34" i="1"/>
  <c r="V34" i="1"/>
  <c r="U34" i="1"/>
  <c r="G34" i="1"/>
  <c r="AA33" i="1"/>
  <c r="Z33" i="1"/>
  <c r="Y33" i="1"/>
  <c r="W33" i="1"/>
  <c r="V33" i="1"/>
  <c r="U33" i="1"/>
  <c r="G33" i="1"/>
  <c r="AA32" i="1"/>
  <c r="Z32" i="1"/>
  <c r="Y32" i="1"/>
  <c r="W32" i="1"/>
  <c r="V32" i="1"/>
  <c r="U32" i="1"/>
  <c r="G32" i="1"/>
  <c r="AA31" i="1"/>
  <c r="Z31" i="1"/>
  <c r="Y31" i="1"/>
  <c r="W31" i="1"/>
  <c r="V31" i="1"/>
  <c r="U31" i="1"/>
  <c r="G31" i="1"/>
  <c r="AA30" i="1"/>
  <c r="Z30" i="1"/>
  <c r="Y30" i="1"/>
  <c r="W30" i="1"/>
  <c r="V30" i="1"/>
  <c r="U30" i="1"/>
  <c r="G30" i="1"/>
  <c r="AA29" i="1"/>
  <c r="Z29" i="1"/>
  <c r="Y29" i="1"/>
  <c r="W29" i="1"/>
  <c r="V29" i="1"/>
  <c r="U29" i="1"/>
  <c r="G29" i="1"/>
  <c r="AA28" i="1"/>
  <c r="Z28" i="1"/>
  <c r="Y28" i="1"/>
  <c r="W28" i="1"/>
  <c r="V28" i="1"/>
  <c r="U28" i="1"/>
  <c r="G28" i="1"/>
  <c r="AA27" i="1"/>
  <c r="Z27" i="1"/>
  <c r="Y27" i="1"/>
  <c r="W27" i="1"/>
  <c r="V27" i="1"/>
  <c r="U27" i="1"/>
  <c r="G27" i="1"/>
  <c r="AA26" i="1"/>
  <c r="Z26" i="1"/>
  <c r="Y26" i="1"/>
  <c r="W26" i="1"/>
  <c r="V26" i="1"/>
  <c r="U26" i="1"/>
  <c r="G26" i="1"/>
  <c r="AA25" i="1"/>
  <c r="Z25" i="1"/>
  <c r="Y25" i="1"/>
  <c r="V25" i="1"/>
  <c r="U25" i="1"/>
  <c r="G25" i="1"/>
  <c r="W25" i="1" s="1"/>
  <c r="AA24" i="1"/>
  <c r="Z24" i="1"/>
  <c r="Y24" i="1"/>
  <c r="W24" i="1"/>
  <c r="V24" i="1"/>
  <c r="G24" i="1"/>
  <c r="AA23" i="1"/>
  <c r="Z23" i="1"/>
  <c r="Y23" i="1"/>
  <c r="W23" i="1"/>
  <c r="V23" i="1"/>
  <c r="U23" i="1"/>
  <c r="G23" i="1"/>
  <c r="AA22" i="1"/>
  <c r="Z22" i="1"/>
  <c r="Y22" i="1"/>
  <c r="V22" i="1"/>
  <c r="G22" i="1"/>
  <c r="AA21" i="1"/>
  <c r="Z21" i="1"/>
  <c r="Y21" i="1"/>
  <c r="W21" i="1"/>
  <c r="V21" i="1"/>
  <c r="U21" i="1"/>
  <c r="G21" i="1"/>
  <c r="AA20" i="1"/>
  <c r="Y20" i="1"/>
  <c r="V20" i="1"/>
  <c r="U20" i="1"/>
  <c r="Z20" i="1"/>
  <c r="G20" i="1"/>
  <c r="AA19" i="1"/>
  <c r="Z19" i="1"/>
  <c r="Y19" i="1"/>
  <c r="W19" i="1"/>
  <c r="V19" i="1"/>
  <c r="U19" i="1"/>
  <c r="G19" i="1"/>
  <c r="Z18" i="1"/>
  <c r="Y18" i="1"/>
  <c r="W18" i="1"/>
  <c r="V18" i="1"/>
  <c r="U18" i="1"/>
  <c r="AA18" i="1"/>
  <c r="G18" i="1"/>
  <c r="AA17" i="1"/>
  <c r="Z17" i="1"/>
  <c r="Y17" i="1"/>
  <c r="W17" i="1"/>
  <c r="V17" i="1"/>
  <c r="U17" i="1"/>
  <c r="G17" i="1"/>
  <c r="AA16" i="1"/>
  <c r="Z16" i="1"/>
  <c r="Y16" i="1"/>
  <c r="W16" i="1"/>
  <c r="V16" i="1"/>
  <c r="U16" i="1"/>
  <c r="AA15" i="1"/>
  <c r="Z15" i="1"/>
  <c r="Y15" i="1"/>
  <c r="W15" i="1"/>
  <c r="V15" i="1"/>
  <c r="U15" i="1"/>
  <c r="AA14" i="1"/>
  <c r="Z14" i="1"/>
  <c r="W14" i="1"/>
  <c r="V14" i="1"/>
  <c r="U14" i="1"/>
  <c r="Y14" i="1"/>
  <c r="Z13" i="1"/>
  <c r="Y13" i="1"/>
  <c r="W13" i="1"/>
  <c r="V13" i="1"/>
  <c r="AA13" i="1"/>
  <c r="G13" i="1"/>
  <c r="AA12" i="1"/>
  <c r="Y12" i="1"/>
  <c r="W12" i="1"/>
  <c r="V12" i="1"/>
  <c r="Z12" i="1"/>
  <c r="G12" i="1"/>
  <c r="I12" i="1" s="1"/>
  <c r="W11" i="1"/>
  <c r="Y11" i="1"/>
  <c r="G11" i="1"/>
  <c r="I11" i="1" s="1"/>
  <c r="U9" i="1"/>
  <c r="AA11" i="1" l="1"/>
  <c r="Z11" i="1"/>
  <c r="E47" i="1" s="1"/>
  <c r="U24" i="1"/>
  <c r="W22" i="1"/>
  <c r="U22" i="1"/>
  <c r="U13" i="1"/>
  <c r="AB13" i="1"/>
  <c r="U12" i="1"/>
  <c r="AC12" i="1"/>
  <c r="K46" i="1" s="1"/>
  <c r="AD12" i="1"/>
  <c r="K47" i="1" s="1"/>
  <c r="AB12" i="1"/>
  <c r="W20" i="1"/>
  <c r="D47" i="1"/>
  <c r="E48" i="1"/>
  <c r="E46" i="1"/>
  <c r="S44" i="1"/>
  <c r="E49" i="1"/>
  <c r="R44" i="1"/>
  <c r="D48" i="1" l="1"/>
  <c r="K45" i="1"/>
  <c r="K48" i="1" s="1"/>
  <c r="U11" i="1"/>
  <c r="D46" i="1" s="1"/>
  <c r="D49" i="1"/>
  <c r="R52" i="1" l="1"/>
  <c r="R53" i="1" s="1"/>
</calcChain>
</file>

<file path=xl/sharedStrings.xml><?xml version="1.0" encoding="utf-8"?>
<sst xmlns="http://schemas.openxmlformats.org/spreadsheetml/2006/main" count="450" uniqueCount="339">
  <si>
    <t>REISEKOSTENABRECHNUNG</t>
  </si>
  <si>
    <t>Firma:</t>
  </si>
  <si>
    <t>Monat / Jahr:</t>
  </si>
  <si>
    <t>Name:</t>
  </si>
  <si>
    <t>Km-Geld je Km:</t>
  </si>
  <si>
    <t>Vorschuss:</t>
  </si>
  <si>
    <t>TAG</t>
  </si>
  <si>
    <t>REISELAND UND ZIELORT</t>
  </si>
  <si>
    <t>REISEZWECK</t>
  </si>
  <si>
    <t>VON</t>
  </si>
  <si>
    <t>BIS</t>
  </si>
  <si>
    <t>STD</t>
  </si>
  <si>
    <t>VERPFLEGUNGSPAUSCHALE</t>
  </si>
  <si>
    <t>ÜBERNACHTUNGSKOSTEN</t>
  </si>
  <si>
    <t>KFZ</t>
  </si>
  <si>
    <t>BAHN</t>
  </si>
  <si>
    <t>FLUG</t>
  </si>
  <si>
    <t>TAXI</t>
  </si>
  <si>
    <t>SONST.</t>
  </si>
  <si>
    <t>Taggeld</t>
  </si>
  <si>
    <t>Nächtigung</t>
  </si>
  <si>
    <t>St:Min</t>
  </si>
  <si>
    <t>EUR</t>
  </si>
  <si>
    <t>Km</t>
  </si>
  <si>
    <t>Beleg</t>
  </si>
  <si>
    <t>Ausland</t>
  </si>
  <si>
    <t>Inland</t>
  </si>
  <si>
    <t>ÜBERTRAG</t>
  </si>
  <si>
    <t>Keines</t>
  </si>
  <si>
    <t>Verpflegungspausch.</t>
  </si>
  <si>
    <t>Übernachtungskosten</t>
  </si>
  <si>
    <t>Summe Std</t>
  </si>
  <si>
    <t>Übertrag</t>
  </si>
  <si>
    <t>Summe KM</t>
  </si>
  <si>
    <t>An-/Abreisetag</t>
  </si>
  <si>
    <t>Inland (pauschal)</t>
  </si>
  <si>
    <t>KM-Geld</t>
  </si>
  <si>
    <t>Zwischentag</t>
  </si>
  <si>
    <t>Bahn</t>
  </si>
  <si>
    <t>Flug</t>
  </si>
  <si>
    <t>SUMME</t>
  </si>
  <si>
    <t>Taxi</t>
  </si>
  <si>
    <t>Sonstiges</t>
  </si>
  <si>
    <t xml:space="preserve">Auszahlung der Reisekosten durch: </t>
  </si>
  <si>
    <t>bar</t>
  </si>
  <si>
    <t>Überweisung</t>
  </si>
  <si>
    <t>GESAMTBETRAG</t>
  </si>
  <si>
    <t>Lohnabrechnung</t>
  </si>
  <si>
    <t>Ort, Datum</t>
  </si>
  <si>
    <t>Unterschrift</t>
  </si>
  <si>
    <t>HILFE ZUR REISEKOSTENABRECHNUNG</t>
  </si>
  <si>
    <t>Grundsätzliches</t>
  </si>
  <si>
    <t>Eingabefelder sind weiß hinterlegt, grau hinterlegte Felder können nicht bzw. eingeschränkt bearbeitet werden.</t>
  </si>
  <si>
    <t xml:space="preserve">Bei der Reisekostenabrechung ist zu beachten, dass bei den Verpflegungsmehraufwendungen und bei den Übernachtungskosten über ein Kombinationsfeld der einzugebende Betrag gesteuert werden kann. </t>
  </si>
  <si>
    <t>Firma, Name</t>
  </si>
  <si>
    <t>Geben Sie hier Ihren Firmennamen und Ihren Namen ein.</t>
  </si>
  <si>
    <t>Monat / Jahr</t>
  </si>
  <si>
    <t>Geben Sie hier den Monat und das Jahr ein, für welches Sie die Reisen erfassen wollen (Eingabe als Text).</t>
  </si>
  <si>
    <t>KM Geld je KM</t>
  </si>
  <si>
    <t>Geben Sie hier den Kilometergeld-Satz je gefahrenen Kilometer ein.</t>
  </si>
  <si>
    <t>Tag / Reiseziel / Reisezweck</t>
  </si>
  <si>
    <t>Tag: Als Standard sind 31 Tage vorbelegt. Sie können diese Vorbelegung aber auch überschreiben, falls z.B. mehrere Reisen pro Tag existieren.</t>
  </si>
  <si>
    <t>Ziel: Geben Sie das Ziel (Ort) Ihrer Reise an.</t>
  </si>
  <si>
    <t xml:space="preserve">Zweck: Geben Sie den Zweck Ihrer Reise an, also z.B. welcher Kunde, Firma oder Behörde besucht wurde. </t>
  </si>
  <si>
    <t>von / bis</t>
  </si>
  <si>
    <t>Geben Sie hier Uhrzeit Ihrer Abfahrt und Ihrer Ankunft ein.</t>
  </si>
  <si>
    <t>Die Uhrzeit muss im Format St:Min  (Stunden:Minuten) eingegeben werden, also z.B. 08:50</t>
  </si>
  <si>
    <t>Verpflegungsmehraufwendungen:</t>
  </si>
  <si>
    <t>Wählen Sie für die Berechnung der Verpflegungsmehraufwendungen in der ersten Spalte die Art der Berechnung.</t>
  </si>
  <si>
    <t>Bei der Einstellung Inland (eintägigen Auswärtigkeiten) ist folgender Pauschalbetrag gesetzlich vorgesehen: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</si>
  <si>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</si>
  <si>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</si>
  <si>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Auslandsreisen erfolgt keine automatische Berechnung des Pauschalbetrages der Verpflegungsmehraufwendungen.</t>
  </si>
  <si>
    <t>Der selbst berechnete Betrag kann eingegeben werden.</t>
  </si>
  <si>
    <t>Keine Eingabe möglich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</si>
  <si>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</si>
  <si>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</si>
  <si>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</si>
  <si>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(nur für Arbeitnehmer möglich, für Unternehmer ist grundsätzlich ein Einzelnachweis erforderlich)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</si>
  <si>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</si>
  <si>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</si>
  <si>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Bei Auslandsreisen erfolgt keine automatische Berechnung. Der selbst berechnete Betrag kann eingegeben werden.</t>
  </si>
  <si>
    <t>(ist das Frühstück im Gesamtpreis enthalten, ist eine Kürzung um 20% des für den Unterkunftsort maßgebenden Pauschbetrags für Verpflegungsmehraufwendungen bei mehrtägiger Dienstreise, vorzunehmen)</t>
  </si>
  <si>
    <t>KFZ-KM</t>
  </si>
  <si>
    <t>Zusätzlich zur Reise können auch die angefallenen KFZ-Kilometer aufgezeichnet werden.</t>
  </si>
  <si>
    <t>Die Summe der KFZ-KM wird dann mit dem oben eingegebenen Satz pro KM mulitpliziert und als KM-Geld ausgewiesen.</t>
  </si>
  <si>
    <t>Bahn / Flug</t>
  </si>
  <si>
    <t>Geben Sie hier, wenn nötig, die angefallen Kosten bei Flug bzw. Bahnreise an.</t>
  </si>
  <si>
    <t xml:space="preserve">  - Abwesenheit von mehr als 8 Stunden = 14 €</t>
  </si>
  <si>
    <t xml:space="preserve">  - Ein Pauschalbetrag von 14€ ist gesetzlich vorgesehen. Es besteht keine Mindestabwesenheit. </t>
  </si>
  <si>
    <t xml:space="preserve">  - Ein Pauschalbetrag von 28 € ist bei einer Abwesenheit von 24 Stunden gesetzlich vorgesehen.</t>
  </si>
  <si>
    <t>Bitte beachten Sie, dass Sie den Tagesbeginn mit 00:00 und das Tagesende mit 24:00 eingeben</t>
  </si>
  <si>
    <t>Nr</t>
  </si>
  <si>
    <t>Land</t>
  </si>
  <si>
    <t>Mehr als 8 Stunden</t>
  </si>
  <si>
    <t>ganzer Tag</t>
  </si>
  <si>
    <t>Deutschland</t>
  </si>
  <si>
    <t>20% Abzug bei Frühstück</t>
  </si>
  <si>
    <t>Übernachtungs-pauschale</t>
  </si>
  <si>
    <t>Frühstück</t>
  </si>
  <si>
    <t>Mittagessen</t>
  </si>
  <si>
    <t>Abendessn</t>
  </si>
  <si>
    <t xml:space="preserve">ABZÜGE </t>
  </si>
  <si>
    <t>bitte eine "1" bei Abzug eintragen</t>
  </si>
  <si>
    <t>Abzug Verpfl-Pausch.</t>
  </si>
  <si>
    <t>Abendessen</t>
  </si>
  <si>
    <t>Abzug Verpflegungspauschale</t>
  </si>
  <si>
    <t>Mittag</t>
  </si>
  <si>
    <t>Abend</t>
  </si>
  <si>
    <t>Abz. Vorschuss &amp; Pauschale</t>
  </si>
  <si>
    <t xml:space="preserve">Ludwig-Quidde-Str. 5
55411 Bingen-Sponsheim 
Telefon +49 (6721) 9108-10 
Fax +49 (6721) 9108-40 
eMail michael.autenheimer@stb-au.de
</t>
  </si>
  <si>
    <t>keines</t>
  </si>
  <si>
    <r>
      <rPr>
        <sz val="9.5"/>
        <rFont val="Arial"/>
        <family val="2"/>
      </rPr>
      <t>Afghanistan</t>
    </r>
  </si>
  <si>
    <r>
      <rPr>
        <sz val="9.5"/>
        <rFont val="Arial"/>
        <family val="2"/>
      </rPr>
      <t>Ägypten</t>
    </r>
  </si>
  <si>
    <r>
      <rPr>
        <sz val="9.5"/>
        <rFont val="Arial"/>
        <family val="2"/>
      </rPr>
      <t>Äthiopien</t>
    </r>
  </si>
  <si>
    <r>
      <rPr>
        <sz val="9.5"/>
        <rFont val="Arial"/>
        <family val="2"/>
      </rPr>
      <t>Äquatorialguinea</t>
    </r>
  </si>
  <si>
    <r>
      <rPr>
        <sz val="9.5"/>
        <rFont val="Arial"/>
        <family val="2"/>
      </rPr>
      <t>Albanien</t>
    </r>
  </si>
  <si>
    <r>
      <rPr>
        <sz val="9.5"/>
        <rFont val="Arial"/>
        <family val="2"/>
      </rPr>
      <t>Algerien</t>
    </r>
  </si>
  <si>
    <r>
      <rPr>
        <sz val="9.5"/>
        <rFont val="Arial"/>
        <family val="2"/>
      </rPr>
      <t>Andorra</t>
    </r>
  </si>
  <si>
    <r>
      <rPr>
        <sz val="9.5"/>
        <rFont val="Arial"/>
        <family val="2"/>
      </rPr>
      <t>Angola</t>
    </r>
  </si>
  <si>
    <r>
      <rPr>
        <sz val="9.5"/>
        <rFont val="Arial"/>
        <family val="2"/>
      </rPr>
      <t>Argentinien</t>
    </r>
  </si>
  <si>
    <r>
      <rPr>
        <sz val="9.5"/>
        <rFont val="Arial"/>
        <family val="2"/>
      </rPr>
      <t>Armenien</t>
    </r>
  </si>
  <si>
    <r>
      <rPr>
        <sz val="9.5"/>
        <rFont val="Arial"/>
        <family val="2"/>
      </rPr>
      <t>Aserbaidschan</t>
    </r>
  </si>
  <si>
    <r>
      <rPr>
        <sz val="9.5"/>
        <rFont val="Arial"/>
        <family val="2"/>
      </rPr>
      <t>Australien</t>
    </r>
  </si>
  <si>
    <r>
      <rPr>
        <sz val="9.5"/>
        <rFont val="Arial"/>
        <family val="2"/>
      </rPr>
      <t>–        Canberra</t>
    </r>
  </si>
  <si>
    <r>
      <rPr>
        <sz val="9.5"/>
        <rFont val="Arial"/>
        <family val="2"/>
      </rPr>
      <t>–        Sydney</t>
    </r>
  </si>
  <si>
    <r>
      <rPr>
        <sz val="9.5"/>
        <rFont val="Arial"/>
        <family val="2"/>
      </rPr>
      <t>–        im Übrigen</t>
    </r>
  </si>
  <si>
    <r>
      <rPr>
        <sz val="9.5"/>
        <rFont val="Arial"/>
        <family val="2"/>
      </rPr>
      <t>Bahrain</t>
    </r>
  </si>
  <si>
    <r>
      <rPr>
        <sz val="9.5"/>
        <rFont val="Arial"/>
        <family val="2"/>
      </rPr>
      <t>Bangladesch</t>
    </r>
  </si>
  <si>
    <r>
      <rPr>
        <sz val="9.5"/>
        <rFont val="Arial"/>
        <family val="2"/>
      </rPr>
      <t>Barbados</t>
    </r>
  </si>
  <si>
    <r>
      <rPr>
        <sz val="9.5"/>
        <rFont val="Arial"/>
        <family val="2"/>
      </rPr>
      <t>Belgien</t>
    </r>
  </si>
  <si>
    <r>
      <rPr>
        <sz val="9.5"/>
        <rFont val="Arial"/>
        <family val="2"/>
      </rPr>
      <t>Benin</t>
    </r>
  </si>
  <si>
    <r>
      <rPr>
        <sz val="9.5"/>
        <rFont val="Arial"/>
        <family val="2"/>
      </rPr>
      <t>Bolivien</t>
    </r>
  </si>
  <si>
    <r>
      <rPr>
        <sz val="9.5"/>
        <rFont val="Arial"/>
        <family val="2"/>
      </rPr>
      <t>Bosnien und Herzegowina</t>
    </r>
  </si>
  <si>
    <r>
      <rPr>
        <sz val="9.5"/>
        <rFont val="Arial"/>
        <family val="2"/>
      </rPr>
      <t>Botsuana</t>
    </r>
  </si>
  <si>
    <r>
      <rPr>
        <sz val="9.5"/>
        <rFont val="Arial"/>
        <family val="2"/>
      </rPr>
      <t>Brasilien</t>
    </r>
  </si>
  <si>
    <r>
      <rPr>
        <sz val="9.5"/>
        <rFont val="Arial"/>
        <family val="2"/>
      </rPr>
      <t>–        Brasilia</t>
    </r>
  </si>
  <si>
    <r>
      <rPr>
        <sz val="9.5"/>
        <rFont val="Arial"/>
        <family val="2"/>
      </rPr>
      <t>–        Rio de Janeiro</t>
    </r>
  </si>
  <si>
    <r>
      <rPr>
        <sz val="9.5"/>
        <rFont val="Arial"/>
        <family val="2"/>
      </rPr>
      <t>–        Sao Paulo</t>
    </r>
  </si>
  <si>
    <r>
      <rPr>
        <sz val="9.5"/>
        <rFont val="Arial"/>
        <family val="2"/>
      </rPr>
      <t>Brunei</t>
    </r>
  </si>
  <si>
    <r>
      <rPr>
        <sz val="9.5"/>
        <rFont val="Arial"/>
        <family val="2"/>
      </rPr>
      <t>Bulgarien</t>
    </r>
  </si>
  <si>
    <r>
      <rPr>
        <sz val="9.5"/>
        <rFont val="Arial"/>
        <family val="2"/>
      </rPr>
      <t>Burkina Faso</t>
    </r>
  </si>
  <si>
    <r>
      <rPr>
        <sz val="9.5"/>
        <rFont val="Arial"/>
        <family val="2"/>
      </rPr>
      <t>Burundi</t>
    </r>
  </si>
  <si>
    <r>
      <rPr>
        <sz val="9.5"/>
        <rFont val="Arial"/>
        <family val="2"/>
      </rPr>
      <t>Chile</t>
    </r>
  </si>
  <si>
    <r>
      <rPr>
        <sz val="9.5"/>
        <rFont val="Arial"/>
        <family val="2"/>
      </rPr>
      <t>China</t>
    </r>
  </si>
  <si>
    <r>
      <rPr>
        <sz val="9.5"/>
        <rFont val="Arial"/>
        <family val="2"/>
      </rPr>
      <t>–        Chengdu</t>
    </r>
  </si>
  <si>
    <r>
      <rPr>
        <sz val="9.5"/>
        <rFont val="Arial"/>
        <family val="2"/>
      </rPr>
      <t>–        Hongkong</t>
    </r>
  </si>
  <si>
    <r>
      <rPr>
        <sz val="9.5"/>
        <rFont val="Arial"/>
        <family val="2"/>
      </rPr>
      <t>–        Kanton</t>
    </r>
  </si>
  <si>
    <r>
      <rPr>
        <sz val="9.5"/>
        <rFont val="Arial"/>
        <family val="2"/>
      </rPr>
      <t>–        Peking</t>
    </r>
  </si>
  <si>
    <r>
      <rPr>
        <sz val="9.5"/>
        <rFont val="Arial"/>
        <family val="2"/>
      </rPr>
      <t>–        Shanghai</t>
    </r>
  </si>
  <si>
    <r>
      <rPr>
        <sz val="9.5"/>
        <rFont val="Arial"/>
        <family val="2"/>
      </rPr>
      <t>Costa Rica</t>
    </r>
  </si>
  <si>
    <r>
      <rPr>
        <sz val="9.5"/>
        <rFont val="Arial"/>
        <family val="2"/>
      </rPr>
      <t>Côte d’Ivoire</t>
    </r>
  </si>
  <si>
    <r>
      <rPr>
        <sz val="9.5"/>
        <rFont val="Arial"/>
        <family val="2"/>
      </rPr>
      <t>Dänemark</t>
    </r>
  </si>
  <si>
    <r>
      <rPr>
        <sz val="9.5"/>
        <rFont val="Arial"/>
        <family val="2"/>
      </rPr>
      <t>Dominikanische Republik</t>
    </r>
  </si>
  <si>
    <r>
      <rPr>
        <sz val="9.5"/>
        <rFont val="Arial"/>
        <family val="2"/>
      </rPr>
      <t>Dschibuti</t>
    </r>
  </si>
  <si>
    <r>
      <rPr>
        <sz val="9.5"/>
        <rFont val="Arial"/>
        <family val="2"/>
      </rPr>
      <t>Ecuador</t>
    </r>
  </si>
  <si>
    <r>
      <rPr>
        <sz val="9.5"/>
        <rFont val="Arial"/>
        <family val="2"/>
      </rPr>
      <t>El Salvador</t>
    </r>
  </si>
  <si>
    <r>
      <rPr>
        <sz val="9.5"/>
        <rFont val="Arial"/>
        <family val="2"/>
      </rPr>
      <t>Eritrea</t>
    </r>
  </si>
  <si>
    <r>
      <rPr>
        <sz val="9.5"/>
        <rFont val="Arial"/>
        <family val="2"/>
      </rPr>
      <t>Estland</t>
    </r>
  </si>
  <si>
    <r>
      <rPr>
        <sz val="9.5"/>
        <rFont val="Arial"/>
        <family val="2"/>
      </rPr>
      <t>Fidschi</t>
    </r>
  </si>
  <si>
    <r>
      <rPr>
        <sz val="9.5"/>
        <rFont val="Arial"/>
        <family val="2"/>
      </rPr>
      <t>Finnland</t>
    </r>
  </si>
  <si>
    <r>
      <rPr>
        <sz val="9.5"/>
        <rFont val="Arial"/>
        <family val="2"/>
      </rPr>
      <t>Frankreich</t>
    </r>
  </si>
  <si>
    <r>
      <rPr>
        <sz val="9.5"/>
        <rFont val="Arial"/>
        <family val="2"/>
      </rPr>
      <t>Gabun</t>
    </r>
  </si>
  <si>
    <r>
      <rPr>
        <sz val="9.5"/>
        <rFont val="Arial"/>
        <family val="2"/>
      </rPr>
      <t>Gambia</t>
    </r>
  </si>
  <si>
    <r>
      <rPr>
        <sz val="9.5"/>
        <rFont val="Arial"/>
        <family val="2"/>
      </rPr>
      <t>Georgien</t>
    </r>
  </si>
  <si>
    <r>
      <rPr>
        <sz val="9.5"/>
        <rFont val="Arial"/>
        <family val="2"/>
      </rPr>
      <t>Ghana</t>
    </r>
  </si>
  <si>
    <r>
      <rPr>
        <sz val="9.5"/>
        <rFont val="Arial"/>
        <family val="2"/>
      </rPr>
      <t>Griechenland</t>
    </r>
  </si>
  <si>
    <r>
      <rPr>
        <sz val="9.5"/>
        <rFont val="Arial"/>
        <family val="2"/>
      </rPr>
      <t>–        Athen</t>
    </r>
  </si>
  <si>
    <r>
      <rPr>
        <sz val="9.5"/>
        <rFont val="Arial"/>
        <family val="2"/>
      </rPr>
      <t>Guatemala</t>
    </r>
  </si>
  <si>
    <r>
      <rPr>
        <sz val="9.5"/>
        <rFont val="Arial"/>
        <family val="2"/>
      </rPr>
      <t>Guinea</t>
    </r>
  </si>
  <si>
    <r>
      <rPr>
        <sz val="9.5"/>
        <rFont val="Arial"/>
        <family val="2"/>
      </rPr>
      <t>Guinea-Bissau</t>
    </r>
  </si>
  <si>
    <r>
      <rPr>
        <sz val="9.5"/>
        <rFont val="Arial"/>
        <family val="2"/>
      </rPr>
      <t>Haiti</t>
    </r>
  </si>
  <si>
    <r>
      <rPr>
        <sz val="9.5"/>
        <rFont val="Arial"/>
        <family val="2"/>
      </rPr>
      <t>Honduras</t>
    </r>
  </si>
  <si>
    <r>
      <rPr>
        <sz val="9.5"/>
        <rFont val="Arial"/>
        <family val="2"/>
      </rPr>
      <t>Indien</t>
    </r>
  </si>
  <si>
    <r>
      <rPr>
        <sz val="9.5"/>
        <rFont val="Arial"/>
        <family val="2"/>
      </rPr>
      <t>–        Bangalore</t>
    </r>
  </si>
  <si>
    <r>
      <rPr>
        <sz val="9.5"/>
        <rFont val="Arial"/>
        <family val="2"/>
      </rPr>
      <t>–        Chennai</t>
    </r>
  </si>
  <si>
    <r>
      <rPr>
        <sz val="9.5"/>
        <rFont val="Arial"/>
        <family val="2"/>
      </rPr>
      <t>–        Kalkutta</t>
    </r>
  </si>
  <si>
    <r>
      <rPr>
        <sz val="9.5"/>
        <rFont val="Arial"/>
        <family val="2"/>
      </rPr>
      <t>–        Mumbai</t>
    </r>
  </si>
  <si>
    <r>
      <rPr>
        <sz val="9.5"/>
        <rFont val="Arial"/>
        <family val="2"/>
      </rPr>
      <t>–        Neu Delhi</t>
    </r>
  </si>
  <si>
    <r>
      <rPr>
        <sz val="9.5"/>
        <rFont val="Arial"/>
        <family val="2"/>
      </rPr>
      <t>Indonesien</t>
    </r>
  </si>
  <si>
    <r>
      <rPr>
        <sz val="9.5"/>
        <rFont val="Arial"/>
        <family val="2"/>
      </rPr>
      <t>Iran</t>
    </r>
  </si>
  <si>
    <r>
      <rPr>
        <sz val="9.5"/>
        <rFont val="Arial"/>
        <family val="2"/>
      </rPr>
      <t>Irland</t>
    </r>
  </si>
  <si>
    <r>
      <rPr>
        <sz val="9.5"/>
        <rFont val="Arial"/>
        <family val="2"/>
      </rPr>
      <t>Island</t>
    </r>
  </si>
  <si>
    <r>
      <rPr>
        <sz val="9.5"/>
        <rFont val="Arial"/>
        <family val="2"/>
      </rPr>
      <t>Israel</t>
    </r>
  </si>
  <si>
    <r>
      <rPr>
        <sz val="9.5"/>
        <rFont val="Arial"/>
        <family val="2"/>
      </rPr>
      <t>Italien</t>
    </r>
  </si>
  <si>
    <r>
      <rPr>
        <sz val="9.5"/>
        <rFont val="Arial"/>
        <family val="2"/>
      </rPr>
      <t>–        Mailand</t>
    </r>
  </si>
  <si>
    <r>
      <rPr>
        <sz val="9.5"/>
        <rFont val="Arial"/>
        <family val="2"/>
      </rPr>
      <t>–        Rom</t>
    </r>
  </si>
  <si>
    <r>
      <rPr>
        <sz val="9.5"/>
        <rFont val="Arial"/>
        <family val="2"/>
      </rPr>
      <t>Jamaika</t>
    </r>
  </si>
  <si>
    <r>
      <rPr>
        <sz val="9.5"/>
        <rFont val="Arial"/>
        <family val="2"/>
      </rPr>
      <t>Japan</t>
    </r>
  </si>
  <si>
    <r>
      <rPr>
        <sz val="9.5"/>
        <rFont val="Arial"/>
        <family val="2"/>
      </rPr>
      <t>–        Tokio</t>
    </r>
  </si>
  <si>
    <r>
      <rPr>
        <sz val="9.5"/>
        <rFont val="Arial"/>
        <family val="2"/>
      </rPr>
      <t>Jemen</t>
    </r>
  </si>
  <si>
    <r>
      <rPr>
        <sz val="9.5"/>
        <rFont val="Arial"/>
        <family val="2"/>
      </rPr>
      <t>Jordanien</t>
    </r>
  </si>
  <si>
    <r>
      <rPr>
        <sz val="9.5"/>
        <rFont val="Arial"/>
        <family val="2"/>
      </rPr>
      <t>Kambodscha</t>
    </r>
  </si>
  <si>
    <r>
      <rPr>
        <sz val="9.5"/>
        <rFont val="Arial"/>
        <family val="2"/>
      </rPr>
      <t>Kamerun</t>
    </r>
  </si>
  <si>
    <r>
      <rPr>
        <sz val="9.5"/>
        <rFont val="Arial"/>
        <family val="2"/>
      </rPr>
      <t>Kanada</t>
    </r>
  </si>
  <si>
    <r>
      <rPr>
        <sz val="9.5"/>
        <rFont val="Arial"/>
        <family val="2"/>
      </rPr>
      <t>–        Ottawa</t>
    </r>
  </si>
  <si>
    <r>
      <rPr>
        <sz val="9.5"/>
        <rFont val="Arial"/>
        <family val="2"/>
      </rPr>
      <t>–        Toronto</t>
    </r>
  </si>
  <si>
    <r>
      <rPr>
        <sz val="9.5"/>
        <rFont val="Arial"/>
        <family val="2"/>
      </rPr>
      <t>–        Vancouver</t>
    </r>
  </si>
  <si>
    <r>
      <rPr>
        <sz val="9.5"/>
        <rFont val="Arial"/>
        <family val="2"/>
      </rPr>
      <t>Kap Verde</t>
    </r>
  </si>
  <si>
    <r>
      <rPr>
        <sz val="9.5"/>
        <rFont val="Arial"/>
        <family val="2"/>
      </rPr>
      <t>Kasachstan</t>
    </r>
  </si>
  <si>
    <r>
      <rPr>
        <sz val="9.5"/>
        <rFont val="Arial"/>
        <family val="2"/>
      </rPr>
      <t>Katar</t>
    </r>
  </si>
  <si>
    <r>
      <rPr>
        <sz val="9.5"/>
        <rFont val="Arial"/>
        <family val="2"/>
      </rPr>
      <t>Kenia</t>
    </r>
  </si>
  <si>
    <r>
      <rPr>
        <sz val="9.5"/>
        <rFont val="Arial"/>
        <family val="2"/>
      </rPr>
      <t>Kirgisistan</t>
    </r>
  </si>
  <si>
    <r>
      <rPr>
        <sz val="9.5"/>
        <rFont val="Arial"/>
        <family val="2"/>
      </rPr>
      <t>Kolumbien</t>
    </r>
  </si>
  <si>
    <r>
      <rPr>
        <sz val="9.5"/>
        <rFont val="Arial"/>
        <family val="2"/>
      </rPr>
      <t>Kongo, Republik</t>
    </r>
  </si>
  <si>
    <r>
      <rPr>
        <sz val="9.5"/>
        <rFont val="Arial"/>
        <family val="2"/>
      </rPr>
      <t>Kongo, Demokratische Republik</t>
    </r>
  </si>
  <si>
    <r>
      <rPr>
        <sz val="9.5"/>
        <rFont val="Arial"/>
        <family val="2"/>
      </rPr>
      <t>Korea, Demokratische Volksrepublik</t>
    </r>
  </si>
  <si>
    <r>
      <rPr>
        <sz val="9.5"/>
        <rFont val="Arial"/>
        <family val="2"/>
      </rPr>
      <t>Korea, Republik</t>
    </r>
  </si>
  <si>
    <r>
      <rPr>
        <sz val="9.5"/>
        <rFont val="Arial"/>
        <family val="2"/>
      </rPr>
      <t>Kosovo</t>
    </r>
  </si>
  <si>
    <r>
      <rPr>
        <sz val="9.5"/>
        <rFont val="Arial"/>
        <family val="2"/>
      </rPr>
      <t>Kroatien</t>
    </r>
  </si>
  <si>
    <r>
      <rPr>
        <sz val="9.5"/>
        <rFont val="Arial"/>
        <family val="2"/>
      </rPr>
      <t>Kuba</t>
    </r>
  </si>
  <si>
    <r>
      <rPr>
        <sz val="9.5"/>
        <rFont val="Arial"/>
        <family val="2"/>
      </rPr>
      <t>Kuwait</t>
    </r>
  </si>
  <si>
    <r>
      <rPr>
        <sz val="9.5"/>
        <rFont val="Arial"/>
        <family val="2"/>
      </rPr>
      <t>Laos</t>
    </r>
  </si>
  <si>
    <r>
      <rPr>
        <sz val="9.5"/>
        <rFont val="Arial"/>
        <family val="2"/>
      </rPr>
      <t>Lesotho</t>
    </r>
  </si>
  <si>
    <r>
      <rPr>
        <sz val="9.5"/>
        <rFont val="Arial"/>
        <family val="2"/>
      </rPr>
      <t>Lettland</t>
    </r>
  </si>
  <si>
    <r>
      <rPr>
        <sz val="9.5"/>
        <rFont val="Arial"/>
        <family val="2"/>
      </rPr>
      <t>Libanon</t>
    </r>
  </si>
  <si>
    <r>
      <rPr>
        <sz val="9.5"/>
        <rFont val="Arial"/>
        <family val="2"/>
      </rPr>
      <t>Libyen</t>
    </r>
  </si>
  <si>
    <r>
      <rPr>
        <sz val="9.5"/>
        <rFont val="Arial"/>
        <family val="2"/>
      </rPr>
      <t>Liechtenstein</t>
    </r>
  </si>
  <si>
    <r>
      <rPr>
        <sz val="9.5"/>
        <rFont val="Arial"/>
        <family val="2"/>
      </rPr>
      <t>Litauen</t>
    </r>
  </si>
  <si>
    <r>
      <rPr>
        <sz val="9.5"/>
        <rFont val="Arial"/>
        <family val="2"/>
      </rPr>
      <t>Luxemburg</t>
    </r>
  </si>
  <si>
    <r>
      <rPr>
        <sz val="9.5"/>
        <rFont val="Arial"/>
        <family val="2"/>
      </rPr>
      <t>Madagaskar</t>
    </r>
  </si>
  <si>
    <r>
      <rPr>
        <sz val="9.5"/>
        <rFont val="Arial"/>
        <family val="2"/>
      </rPr>
      <t>Malawi</t>
    </r>
  </si>
  <si>
    <r>
      <rPr>
        <sz val="9.5"/>
        <rFont val="Arial"/>
        <family val="2"/>
      </rPr>
      <t>Malaysia</t>
    </r>
  </si>
  <si>
    <r>
      <rPr>
        <sz val="9.5"/>
        <rFont val="Arial"/>
        <family val="2"/>
      </rPr>
      <t>Malediven</t>
    </r>
  </si>
  <si>
    <r>
      <rPr>
        <sz val="9.5"/>
        <rFont val="Arial"/>
        <family val="2"/>
      </rPr>
      <t>Mali</t>
    </r>
  </si>
  <si>
    <r>
      <rPr>
        <sz val="9.5"/>
        <rFont val="Arial"/>
        <family val="2"/>
      </rPr>
      <t>Malta</t>
    </r>
  </si>
  <si>
    <r>
      <rPr>
        <sz val="9.5"/>
        <rFont val="Arial"/>
        <family val="2"/>
      </rPr>
      <t>Marokko</t>
    </r>
  </si>
  <si>
    <r>
      <rPr>
        <sz val="9.5"/>
        <rFont val="Arial"/>
        <family val="2"/>
      </rPr>
      <t>Marshall Inseln</t>
    </r>
  </si>
  <si>
    <r>
      <rPr>
        <sz val="9.5"/>
        <rFont val="Arial"/>
        <family val="2"/>
      </rPr>
      <t>Mauretanien</t>
    </r>
  </si>
  <si>
    <r>
      <rPr>
        <sz val="9.5"/>
        <rFont val="Arial"/>
        <family val="2"/>
      </rPr>
      <t>Mauritius</t>
    </r>
  </si>
  <si>
    <r>
      <rPr>
        <sz val="9.5"/>
        <rFont val="Arial"/>
        <family val="2"/>
      </rPr>
      <t>Mexiko</t>
    </r>
  </si>
  <si>
    <r>
      <rPr>
        <sz val="9.5"/>
        <rFont val="Arial"/>
        <family val="2"/>
      </rPr>
      <t>Moldau, Republik</t>
    </r>
  </si>
  <si>
    <r>
      <rPr>
        <sz val="9.5"/>
        <rFont val="Arial"/>
        <family val="2"/>
      </rPr>
      <t>Monaco</t>
    </r>
  </si>
  <si>
    <r>
      <rPr>
        <sz val="9.5"/>
        <rFont val="Arial"/>
        <family val="2"/>
      </rPr>
      <t>Mongolei</t>
    </r>
  </si>
  <si>
    <r>
      <rPr>
        <sz val="9.5"/>
        <rFont val="Arial"/>
        <family val="2"/>
      </rPr>
      <t>Montenegro</t>
    </r>
  </si>
  <si>
    <r>
      <rPr>
        <sz val="9.5"/>
        <rFont val="Arial"/>
        <family val="2"/>
      </rPr>
      <t>Mosambik</t>
    </r>
  </si>
  <si>
    <r>
      <rPr>
        <sz val="9.5"/>
        <rFont val="Arial"/>
        <family val="2"/>
      </rPr>
      <t>Myanmar</t>
    </r>
  </si>
  <si>
    <r>
      <rPr>
        <sz val="9.5"/>
        <rFont val="Arial"/>
        <family val="2"/>
      </rPr>
      <t>Namibia</t>
    </r>
  </si>
  <si>
    <r>
      <rPr>
        <sz val="9.5"/>
        <rFont val="Arial"/>
        <family val="2"/>
      </rPr>
      <t>Nepal</t>
    </r>
  </si>
  <si>
    <r>
      <rPr>
        <sz val="9.5"/>
        <rFont val="Arial"/>
        <family val="2"/>
      </rPr>
      <t>Neuseeland</t>
    </r>
  </si>
  <si>
    <r>
      <rPr>
        <sz val="9.5"/>
        <rFont val="Arial"/>
        <family val="2"/>
      </rPr>
      <t>Nicaragua</t>
    </r>
  </si>
  <si>
    <r>
      <rPr>
        <sz val="9.5"/>
        <rFont val="Arial"/>
        <family val="2"/>
      </rPr>
      <t>Niederlande</t>
    </r>
  </si>
  <si>
    <r>
      <rPr>
        <sz val="9.5"/>
        <rFont val="Arial"/>
        <family val="2"/>
      </rPr>
      <t>Niger</t>
    </r>
  </si>
  <si>
    <r>
      <rPr>
        <sz val="9.5"/>
        <rFont val="Arial"/>
        <family val="2"/>
      </rPr>
      <t>Nigeria</t>
    </r>
  </si>
  <si>
    <r>
      <rPr>
        <sz val="9.5"/>
        <rFont val="Arial"/>
        <family val="2"/>
      </rPr>
      <t>Norwegen</t>
    </r>
  </si>
  <si>
    <r>
      <rPr>
        <sz val="9.5"/>
        <rFont val="Arial"/>
        <family val="2"/>
      </rPr>
      <t>Österreich</t>
    </r>
  </si>
  <si>
    <r>
      <rPr>
        <sz val="9.5"/>
        <rFont val="Arial"/>
        <family val="2"/>
      </rPr>
      <t>Oman</t>
    </r>
  </si>
  <si>
    <r>
      <rPr>
        <sz val="9.5"/>
        <rFont val="Arial"/>
        <family val="2"/>
      </rPr>
      <t>Pakistan</t>
    </r>
  </si>
  <si>
    <r>
      <rPr>
        <sz val="9.5"/>
        <rFont val="Arial"/>
        <family val="2"/>
      </rPr>
      <t>–        Islamabad</t>
    </r>
  </si>
  <si>
    <r>
      <rPr>
        <sz val="9.5"/>
        <rFont val="Arial"/>
        <family val="2"/>
      </rPr>
      <t>Palau</t>
    </r>
  </si>
  <si>
    <r>
      <rPr>
        <sz val="9.5"/>
        <rFont val="Arial"/>
        <family val="2"/>
      </rPr>
      <t>Panama</t>
    </r>
  </si>
  <si>
    <r>
      <rPr>
        <sz val="9.5"/>
        <rFont val="Arial"/>
        <family val="2"/>
      </rPr>
      <t>Papua-Neuguinea</t>
    </r>
  </si>
  <si>
    <r>
      <rPr>
        <sz val="9.5"/>
        <rFont val="Arial"/>
        <family val="2"/>
      </rPr>
      <t>Paraguay</t>
    </r>
  </si>
  <si>
    <r>
      <rPr>
        <sz val="9.5"/>
        <rFont val="Arial"/>
        <family val="2"/>
      </rPr>
      <t>Peru</t>
    </r>
  </si>
  <si>
    <r>
      <rPr>
        <sz val="9.5"/>
        <rFont val="Arial"/>
        <family val="2"/>
      </rPr>
      <t>Philippinen</t>
    </r>
  </si>
  <si>
    <r>
      <rPr>
        <sz val="9.5"/>
        <rFont val="Arial"/>
        <family val="2"/>
      </rPr>
      <t>Polen</t>
    </r>
  </si>
  <si>
    <r>
      <rPr>
        <sz val="9.5"/>
        <rFont val="Arial"/>
        <family val="2"/>
      </rPr>
      <t>–        Breslau</t>
    </r>
  </si>
  <si>
    <r>
      <rPr>
        <sz val="9.5"/>
        <rFont val="Arial"/>
        <family val="2"/>
      </rPr>
      <t>–        Danzig</t>
    </r>
  </si>
  <si>
    <r>
      <rPr>
        <sz val="9.5"/>
        <rFont val="Arial"/>
        <family val="2"/>
      </rPr>
      <t>–        Krakau</t>
    </r>
  </si>
  <si>
    <r>
      <rPr>
        <sz val="9.5"/>
        <rFont val="Arial"/>
        <family val="2"/>
      </rPr>
      <t>–        Warschau</t>
    </r>
  </si>
  <si>
    <r>
      <rPr>
        <sz val="9.5"/>
        <rFont val="Arial"/>
        <family val="2"/>
      </rPr>
      <t>Portugal</t>
    </r>
  </si>
  <si>
    <r>
      <rPr>
        <sz val="9.5"/>
        <rFont val="Arial"/>
        <family val="2"/>
      </rPr>
      <t>Ruanda</t>
    </r>
  </si>
  <si>
    <r>
      <rPr>
        <sz val="9.5"/>
        <rFont val="Arial"/>
        <family val="2"/>
      </rPr>
      <t>Rumänien</t>
    </r>
  </si>
  <si>
    <r>
      <rPr>
        <sz val="9.5"/>
        <rFont val="Arial"/>
        <family val="2"/>
      </rPr>
      <t>–        Bukarest</t>
    </r>
  </si>
  <si>
    <r>
      <rPr>
        <sz val="9.5"/>
        <rFont val="Arial"/>
        <family val="2"/>
      </rPr>
      <t>Russische Föderation</t>
    </r>
  </si>
  <si>
    <r>
      <rPr>
        <sz val="9.5"/>
        <rFont val="Arial"/>
        <family val="2"/>
      </rPr>
      <t>–        Jekaterinburg</t>
    </r>
  </si>
  <si>
    <r>
      <rPr>
        <sz val="9.5"/>
        <rFont val="Arial"/>
        <family val="2"/>
      </rPr>
      <t>–        Moskau</t>
    </r>
  </si>
  <si>
    <r>
      <rPr>
        <sz val="9.5"/>
        <rFont val="Arial"/>
        <family val="2"/>
      </rPr>
      <t>–        St. Petersburg</t>
    </r>
  </si>
  <si>
    <r>
      <rPr>
        <sz val="9.5"/>
        <rFont val="Arial"/>
        <family val="2"/>
      </rPr>
      <t>Sambia</t>
    </r>
  </si>
  <si>
    <r>
      <rPr>
        <sz val="9.5"/>
        <rFont val="Arial"/>
        <family val="2"/>
      </rPr>
      <t>Samoa</t>
    </r>
  </si>
  <si>
    <r>
      <rPr>
        <sz val="9.5"/>
        <rFont val="Arial"/>
        <family val="2"/>
      </rPr>
      <t>San Marino</t>
    </r>
  </si>
  <si>
    <r>
      <rPr>
        <sz val="9.5"/>
        <rFont val="Arial"/>
        <family val="2"/>
      </rPr>
      <t>São Tomé – Príncipe</t>
    </r>
  </si>
  <si>
    <r>
      <rPr>
        <sz val="9.5"/>
        <rFont val="Arial"/>
        <family val="2"/>
      </rPr>
      <t>Saudi-Arabien</t>
    </r>
  </si>
  <si>
    <r>
      <rPr>
        <sz val="9.5"/>
        <rFont val="Arial"/>
        <family val="2"/>
      </rPr>
      <t>–        Djidda</t>
    </r>
  </si>
  <si>
    <r>
      <rPr>
        <sz val="9.5"/>
        <rFont val="Arial"/>
        <family val="2"/>
      </rPr>
      <t>–        Riad</t>
    </r>
  </si>
  <si>
    <r>
      <rPr>
        <sz val="9.5"/>
        <rFont val="Arial"/>
        <family val="2"/>
      </rPr>
      <t>Schweden</t>
    </r>
  </si>
  <si>
    <r>
      <rPr>
        <sz val="9.5"/>
        <rFont val="Arial"/>
        <family val="2"/>
      </rPr>
      <t>Schweiz</t>
    </r>
  </si>
  <si>
    <r>
      <rPr>
        <sz val="9.5"/>
        <rFont val="Arial"/>
        <family val="2"/>
      </rPr>
      <t>–        Genf</t>
    </r>
  </si>
  <si>
    <r>
      <rPr>
        <sz val="9.5"/>
        <rFont val="Arial"/>
        <family val="2"/>
      </rPr>
      <t>Senegal</t>
    </r>
  </si>
  <si>
    <r>
      <rPr>
        <sz val="9.5"/>
        <rFont val="Arial"/>
        <family val="2"/>
      </rPr>
      <t>Serbien</t>
    </r>
  </si>
  <si>
    <r>
      <rPr>
        <sz val="9.5"/>
        <rFont val="Arial"/>
        <family val="2"/>
      </rPr>
      <t>Sierra Leone</t>
    </r>
  </si>
  <si>
    <r>
      <rPr>
        <sz val="9.5"/>
        <rFont val="Arial"/>
        <family val="2"/>
      </rPr>
      <t>Simbabwe</t>
    </r>
  </si>
  <si>
    <r>
      <rPr>
        <sz val="9.5"/>
        <rFont val="Arial"/>
        <family val="2"/>
      </rPr>
      <t>Singapur</t>
    </r>
  </si>
  <si>
    <r>
      <rPr>
        <sz val="9.5"/>
        <rFont val="Arial"/>
        <family val="2"/>
      </rPr>
      <t>Slowakische Republik</t>
    </r>
  </si>
  <si>
    <r>
      <rPr>
        <sz val="9.5"/>
        <rFont val="Arial"/>
        <family val="2"/>
      </rPr>
      <t>Slowenien</t>
    </r>
  </si>
  <si>
    <r>
      <rPr>
        <sz val="9.5"/>
        <rFont val="Arial"/>
        <family val="2"/>
      </rPr>
      <t>Spanien</t>
    </r>
  </si>
  <si>
    <r>
      <rPr>
        <sz val="9.5"/>
        <rFont val="Arial"/>
        <family val="2"/>
      </rPr>
      <t>–        Barcelona</t>
    </r>
  </si>
  <si>
    <r>
      <rPr>
        <sz val="9.5"/>
        <rFont val="Arial"/>
        <family val="2"/>
      </rPr>
      <t>–        Kanarische Inseln</t>
    </r>
  </si>
  <si>
    <r>
      <rPr>
        <sz val="9.5"/>
        <rFont val="Arial"/>
        <family val="2"/>
      </rPr>
      <t>–        Madrid</t>
    </r>
  </si>
  <si>
    <r>
      <rPr>
        <sz val="9.5"/>
        <rFont val="Arial"/>
        <family val="2"/>
      </rPr>
      <t>–        Palma de Mallorca</t>
    </r>
  </si>
  <si>
    <r>
      <rPr>
        <sz val="9.5"/>
        <rFont val="Arial"/>
        <family val="2"/>
      </rPr>
      <t>Sri Lanka</t>
    </r>
  </si>
  <si>
    <r>
      <rPr>
        <sz val="9.5"/>
        <rFont val="Arial"/>
        <family val="2"/>
      </rPr>
      <t>Sudan</t>
    </r>
  </si>
  <si>
    <r>
      <rPr>
        <sz val="9.5"/>
        <rFont val="Arial"/>
        <family val="2"/>
      </rPr>
      <t>Südafrika</t>
    </r>
  </si>
  <si>
    <r>
      <rPr>
        <sz val="9.5"/>
        <rFont val="Arial"/>
        <family val="2"/>
      </rPr>
      <t>–        Kapstadt</t>
    </r>
  </si>
  <si>
    <r>
      <rPr>
        <sz val="9.5"/>
        <rFont val="Arial"/>
        <family val="2"/>
      </rPr>
      <t>–        Johannesburg</t>
    </r>
  </si>
  <si>
    <r>
      <rPr>
        <sz val="9.5"/>
        <rFont val="Arial"/>
        <family val="2"/>
      </rPr>
      <t>Südsudan</t>
    </r>
  </si>
  <si>
    <r>
      <rPr>
        <sz val="9.5"/>
        <rFont val="Arial"/>
        <family val="2"/>
      </rPr>
      <t>Syrien</t>
    </r>
  </si>
  <si>
    <r>
      <rPr>
        <sz val="9.5"/>
        <rFont val="Arial"/>
        <family val="2"/>
      </rPr>
      <t>Tadschikistan</t>
    </r>
  </si>
  <si>
    <r>
      <rPr>
        <sz val="9.5"/>
        <rFont val="Arial"/>
        <family val="2"/>
      </rPr>
      <t>Taiwan</t>
    </r>
  </si>
  <si>
    <r>
      <rPr>
        <sz val="9.5"/>
        <rFont val="Arial"/>
        <family val="2"/>
      </rPr>
      <t>Tansania</t>
    </r>
  </si>
  <si>
    <r>
      <rPr>
        <sz val="9.5"/>
        <rFont val="Arial"/>
        <family val="2"/>
      </rPr>
      <t>Thailand</t>
    </r>
  </si>
  <si>
    <r>
      <rPr>
        <sz val="9.5"/>
        <rFont val="Arial"/>
        <family val="2"/>
      </rPr>
      <t>Togo</t>
    </r>
  </si>
  <si>
    <r>
      <rPr>
        <sz val="9.5"/>
        <rFont val="Arial"/>
        <family val="2"/>
      </rPr>
      <t>Tonga</t>
    </r>
  </si>
  <si>
    <r>
      <rPr>
        <sz val="9.5"/>
        <rFont val="Arial"/>
        <family val="2"/>
      </rPr>
      <t>Trinidad und Tobago</t>
    </r>
  </si>
  <si>
    <r>
      <rPr>
        <sz val="9.5"/>
        <rFont val="Arial"/>
        <family val="2"/>
      </rPr>
      <t>Tschad</t>
    </r>
  </si>
  <si>
    <r>
      <rPr>
        <sz val="9.5"/>
        <rFont val="Arial"/>
        <family val="2"/>
      </rPr>
      <t>Tschechische Republik</t>
    </r>
  </si>
  <si>
    <r>
      <rPr>
        <sz val="9.5"/>
        <rFont val="Arial"/>
        <family val="2"/>
      </rPr>
      <t>Türkei</t>
    </r>
  </si>
  <si>
    <r>
      <rPr>
        <sz val="9.5"/>
        <rFont val="Arial"/>
        <family val="2"/>
      </rPr>
      <t>–        Istanbul</t>
    </r>
  </si>
  <si>
    <r>
      <rPr>
        <sz val="9.5"/>
        <rFont val="Arial"/>
        <family val="2"/>
      </rPr>
      <t>–        Izmir</t>
    </r>
  </si>
  <si>
    <r>
      <rPr>
        <sz val="9.5"/>
        <rFont val="Arial"/>
        <family val="2"/>
      </rPr>
      <t>Tunesien</t>
    </r>
  </si>
  <si>
    <r>
      <rPr>
        <sz val="9.5"/>
        <rFont val="Arial"/>
        <family val="2"/>
      </rPr>
      <t>Turkmenistan</t>
    </r>
  </si>
  <si>
    <r>
      <rPr>
        <sz val="9.5"/>
        <rFont val="Arial"/>
        <family val="2"/>
      </rPr>
      <t>Uganda</t>
    </r>
  </si>
  <si>
    <r>
      <rPr>
        <sz val="9.5"/>
        <rFont val="Arial"/>
        <family val="2"/>
      </rPr>
      <t>Ukraine</t>
    </r>
  </si>
  <si>
    <r>
      <rPr>
        <sz val="9.5"/>
        <rFont val="Arial"/>
        <family val="2"/>
      </rPr>
      <t>Ungarn</t>
    </r>
  </si>
  <si>
    <r>
      <rPr>
        <sz val="9.5"/>
        <rFont val="Arial"/>
        <family val="2"/>
      </rPr>
      <t>Uruguay</t>
    </r>
  </si>
  <si>
    <r>
      <rPr>
        <sz val="9.5"/>
        <rFont val="Arial"/>
        <family val="2"/>
      </rPr>
      <t>Usbekistan</t>
    </r>
  </si>
  <si>
    <r>
      <rPr>
        <sz val="9.5"/>
        <rFont val="Arial"/>
        <family val="2"/>
      </rPr>
      <t>Vatikanstaat</t>
    </r>
  </si>
  <si>
    <r>
      <rPr>
        <sz val="9.5"/>
        <rFont val="Arial"/>
        <family val="2"/>
      </rPr>
      <t>Venezuela</t>
    </r>
  </si>
  <si>
    <r>
      <rPr>
        <sz val="9.5"/>
        <rFont val="Arial"/>
        <family val="2"/>
      </rPr>
      <t>Vereinigte Arabische Emirate</t>
    </r>
  </si>
  <si>
    <r>
      <rPr>
        <sz val="9.5"/>
        <rFont val="Arial"/>
        <family val="2"/>
      </rPr>
      <t xml:space="preserve">Vereinigte Staaten von Amerika
</t>
    </r>
    <r>
      <rPr>
        <sz val="9.5"/>
        <rFont val="Arial"/>
        <family val="2"/>
      </rPr>
      <t>(USA)</t>
    </r>
  </si>
  <si>
    <r>
      <rPr>
        <sz val="9.5"/>
        <rFont val="Arial"/>
        <family val="2"/>
      </rPr>
      <t>–         Atlanta</t>
    </r>
  </si>
  <si>
    <r>
      <rPr>
        <sz val="9.5"/>
        <rFont val="Arial"/>
        <family val="2"/>
      </rPr>
      <t>–        Boston</t>
    </r>
  </si>
  <si>
    <r>
      <rPr>
        <sz val="9.5"/>
        <rFont val="Arial"/>
        <family val="2"/>
      </rPr>
      <t>–         Chicago</t>
    </r>
  </si>
  <si>
    <r>
      <rPr>
        <sz val="9.5"/>
        <rFont val="Arial"/>
        <family val="2"/>
      </rPr>
      <t>–        Houston</t>
    </r>
  </si>
  <si>
    <r>
      <rPr>
        <sz val="9.5"/>
        <rFont val="Arial"/>
        <family val="2"/>
      </rPr>
      <t>–         Los Angeles</t>
    </r>
  </si>
  <si>
    <r>
      <rPr>
        <sz val="9.5"/>
        <rFont val="Arial"/>
        <family val="2"/>
      </rPr>
      <t>–         Miami</t>
    </r>
  </si>
  <si>
    <r>
      <rPr>
        <sz val="9.5"/>
        <rFont val="Arial"/>
        <family val="2"/>
      </rPr>
      <t>–         New York City</t>
    </r>
  </si>
  <si>
    <r>
      <rPr>
        <sz val="9.5"/>
        <rFont val="Arial"/>
        <family val="2"/>
      </rPr>
      <t>–        San Francisco</t>
    </r>
  </si>
  <si>
    <r>
      <rPr>
        <sz val="9.5"/>
        <rFont val="Arial"/>
        <family val="2"/>
      </rPr>
      <t>–         Washington, D. C.</t>
    </r>
  </si>
  <si>
    <r>
      <rPr>
        <sz val="9.5"/>
        <rFont val="Arial"/>
        <family val="2"/>
      </rPr>
      <t xml:space="preserve">Vereinigtes Königreich von
</t>
    </r>
    <r>
      <rPr>
        <sz val="9.5"/>
        <rFont val="Arial"/>
        <family val="2"/>
      </rPr>
      <t>Großbritannien und Nordirland</t>
    </r>
  </si>
  <si>
    <r>
      <rPr>
        <sz val="9.5"/>
        <rFont val="Arial"/>
        <family val="2"/>
      </rPr>
      <t>–        London</t>
    </r>
  </si>
  <si>
    <r>
      <rPr>
        <sz val="9.5"/>
        <rFont val="Arial"/>
        <family val="2"/>
      </rPr>
      <t>Vietnam</t>
    </r>
  </si>
  <si>
    <r>
      <rPr>
        <sz val="9.5"/>
        <rFont val="Arial"/>
        <family val="2"/>
      </rPr>
      <t>Weißrussland</t>
    </r>
  </si>
  <si>
    <r>
      <rPr>
        <sz val="9.5"/>
        <rFont val="Arial"/>
        <family val="2"/>
      </rPr>
      <t>Zentralafrikanische Republik</t>
    </r>
  </si>
  <si>
    <r>
      <rPr>
        <sz val="9.5"/>
        <rFont val="Arial"/>
        <family val="2"/>
      </rPr>
      <t>Zypern</t>
    </r>
  </si>
  <si>
    <t>Pauschalen 2023</t>
  </si>
  <si>
    <t>–        Paris sowie die
Departments 77, 78, 91 bis 95</t>
  </si>
  <si>
    <t>Nordmazedonien</t>
  </si>
  <si>
    <t>Letzte Aktualisierung: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</si>
</sst>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#,##0.00\ &quot;€&quot;"/>
    <numFmt numFmtId="166" formatCode="h:mm"/>
  </numFmts>
  <fonts count="21" x14ac:knownFonts="1">
    <font>
      <sz val="12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2C2C2C"/>
      <name val="Century Gothic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1E1E1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0" fontId="10" fillId="3" borderId="9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38" xfId="0" applyFont="1" applyFill="1" applyBorder="1" applyAlignment="1">
      <alignment horizontal="left" vertical="center" indent="1"/>
    </xf>
    <xf numFmtId="0" fontId="9" fillId="3" borderId="41" xfId="0" applyFont="1" applyFill="1" applyBorder="1" applyAlignment="1">
      <alignment horizontal="left" vertical="center" indent="1"/>
    </xf>
    <xf numFmtId="0" fontId="8" fillId="4" borderId="29" xfId="0" applyFont="1" applyFill="1" applyBorder="1" applyAlignment="1" applyProtection="1">
      <alignment horizontal="center" vertical="center"/>
      <protection hidden="1"/>
    </xf>
    <xf numFmtId="0" fontId="8" fillId="4" borderId="29" xfId="0" applyFont="1" applyFill="1" applyBorder="1" applyAlignment="1" applyProtection="1">
      <alignment vertical="center"/>
      <protection hidden="1"/>
    </xf>
    <xf numFmtId="4" fontId="8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Protection="1">
      <protection locked="0"/>
    </xf>
    <xf numFmtId="4" fontId="2" fillId="2" borderId="20" xfId="0" applyNumberFormat="1" applyFont="1" applyFill="1" applyBorder="1" applyProtection="1">
      <protection locked="0"/>
    </xf>
    <xf numFmtId="4" fontId="2" fillId="2" borderId="22" xfId="0" applyNumberFormat="1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Protection="1"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right" vertical="center"/>
    </xf>
    <xf numFmtId="4" fontId="8" fillId="2" borderId="19" xfId="0" applyNumberFormat="1" applyFont="1" applyFill="1" applyBorder="1" applyAlignment="1" applyProtection="1">
      <alignment horizontal="right" vertical="center"/>
      <protection locked="0"/>
    </xf>
    <xf numFmtId="1" fontId="2" fillId="2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166" fontId="2" fillId="2" borderId="20" xfId="0" applyNumberFormat="1" applyFont="1" applyFill="1" applyBorder="1" applyAlignment="1" applyProtection="1">
      <alignment horizontal="center" vertical="center"/>
      <protection locked="0"/>
    </xf>
    <xf numFmtId="166" fontId="2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 applyProtection="1">
      <alignment horizontal="center" vertical="center"/>
      <protection locked="0"/>
    </xf>
    <xf numFmtId="4" fontId="2" fillId="2" borderId="22" xfId="0" applyNumberFormat="1" applyFont="1" applyFill="1" applyBorder="1" applyAlignment="1">
      <alignment horizontal="right" vertical="center" indent="1"/>
    </xf>
    <xf numFmtId="4" fontId="2" fillId="2" borderId="20" xfId="0" applyNumberFormat="1" applyFont="1" applyFill="1" applyBorder="1" applyAlignment="1">
      <alignment horizontal="right" vertical="center" indent="1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4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2" fontId="2" fillId="2" borderId="22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 applyProtection="1">
      <alignment horizontal="center" vertical="center"/>
      <protection locked="0"/>
    </xf>
    <xf numFmtId="4" fontId="8" fillId="2" borderId="22" xfId="0" applyNumberFormat="1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4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5" fillId="2" borderId="29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2" fillId="5" borderId="22" xfId="0" applyNumberFormat="1" applyFont="1" applyFill="1" applyBorder="1" applyAlignment="1">
      <alignment horizontal="right" vertical="center" indent="1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 indent="1"/>
    </xf>
    <xf numFmtId="0" fontId="2" fillId="5" borderId="12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5" borderId="1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top"/>
    </xf>
    <xf numFmtId="4" fontId="5" fillId="5" borderId="13" xfId="0" applyNumberFormat="1" applyFont="1" applyFill="1" applyBorder="1" applyAlignment="1">
      <alignment horizontal="right" vertical="center" indent="1"/>
    </xf>
    <xf numFmtId="0" fontId="2" fillId="5" borderId="30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 indent="1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 indent="1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2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>
      <alignment horizontal="center" vertical="top"/>
    </xf>
    <xf numFmtId="2" fontId="2" fillId="2" borderId="5" xfId="0" applyNumberFormat="1" applyFont="1" applyFill="1" applyBorder="1" applyAlignment="1" applyProtection="1">
      <alignment horizontal="left" vertical="center" wrapText="1" indent="1"/>
      <protection locked="0"/>
    </xf>
    <xf numFmtId="2" fontId="8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2" fontId="2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8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2" fontId="8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12" fillId="0" borderId="0" xfId="0" applyFont="1"/>
    <xf numFmtId="22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4" fontId="8" fillId="4" borderId="29" xfId="0" applyNumberFormat="1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/>
      <protection locked="0"/>
    </xf>
    <xf numFmtId="0" fontId="20" fillId="2" borderId="22" xfId="0" applyFont="1" applyFill="1" applyBorder="1" applyAlignment="1" applyProtection="1">
      <alignment wrapText="1"/>
      <protection locked="0"/>
    </xf>
    <xf numFmtId="4" fontId="2" fillId="0" borderId="22" xfId="0" applyNumberFormat="1" applyFont="1" applyBorder="1" applyProtection="1">
      <protection locked="0"/>
    </xf>
    <xf numFmtId="4" fontId="2" fillId="0" borderId="31" xfId="0" applyNumberFormat="1" applyFont="1" applyBorder="1" applyProtection="1"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5" fillId="5" borderId="1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4" fontId="5" fillId="5" borderId="1" xfId="0" applyNumberFormat="1" applyFont="1" applyFill="1" applyBorder="1" applyAlignment="1">
      <alignment horizontal="right" vertical="center" indent="1"/>
    </xf>
    <xf numFmtId="4" fontId="5" fillId="5" borderId="3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4" fontId="2" fillId="2" borderId="2" xfId="0" applyNumberFormat="1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right" vertical="center" indent="1"/>
    </xf>
    <xf numFmtId="0" fontId="2" fillId="2" borderId="12" xfId="0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horizontal="right" vertical="center" indent="1"/>
    </xf>
    <xf numFmtId="4" fontId="5" fillId="5" borderId="13" xfId="0" applyNumberFormat="1" applyFont="1" applyFill="1" applyBorder="1" applyAlignment="1">
      <alignment horizontal="right" vertical="center" indent="1"/>
    </xf>
    <xf numFmtId="0" fontId="2" fillId="2" borderId="23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24" xfId="0" applyFont="1" applyFill="1" applyBorder="1" applyAlignment="1">
      <alignment horizontal="left" vertical="center" indent="1"/>
    </xf>
    <xf numFmtId="4" fontId="2" fillId="2" borderId="23" xfId="0" applyNumberFormat="1" applyFont="1" applyFill="1" applyBorder="1" applyAlignment="1">
      <alignment horizontal="right" vertical="center" indent="1"/>
    </xf>
    <xf numFmtId="0" fontId="2" fillId="2" borderId="24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4" fontId="2" fillId="2" borderId="12" xfId="0" applyNumberFormat="1" applyFont="1" applyFill="1" applyBorder="1" applyAlignment="1">
      <alignment horizontal="right" vertical="center" indent="1"/>
    </xf>
    <xf numFmtId="0" fontId="2" fillId="2" borderId="13" xfId="0" applyFont="1" applyFill="1" applyBorder="1" applyAlignment="1">
      <alignment horizontal="right" vertical="center" indent="1"/>
    </xf>
    <xf numFmtId="4" fontId="2" fillId="2" borderId="21" xfId="0" applyNumberFormat="1" applyFont="1" applyFill="1" applyBorder="1" applyAlignment="1">
      <alignment horizontal="right" vertical="center" indent="1"/>
    </xf>
    <xf numFmtId="4" fontId="2" fillId="2" borderId="24" xfId="0" applyNumberFormat="1" applyFont="1" applyFill="1" applyBorder="1" applyAlignment="1">
      <alignment horizontal="right" vertical="center" indent="1"/>
    </xf>
    <xf numFmtId="4" fontId="2" fillId="2" borderId="11" xfId="0" applyNumberFormat="1" applyFont="1" applyFill="1" applyBorder="1" applyAlignment="1">
      <alignment horizontal="right" vertical="center" indent="1"/>
    </xf>
    <xf numFmtId="4" fontId="2" fillId="2" borderId="13" xfId="0" applyNumberFormat="1" applyFont="1" applyFill="1" applyBorder="1" applyAlignment="1">
      <alignment horizontal="right" vertical="center" indent="1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center" vertical="center"/>
    </xf>
    <xf numFmtId="4" fontId="5" fillId="5" borderId="12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5" borderId="1" xfId="0" applyFon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right" indent="1"/>
    </xf>
    <xf numFmtId="0" fontId="2" fillId="5" borderId="3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3" fontId="2" fillId="2" borderId="5" xfId="0" applyNumberFormat="1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right" vertical="center" indent="1"/>
    </xf>
    <xf numFmtId="0" fontId="5" fillId="5" borderId="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top"/>
    </xf>
    <xf numFmtId="0" fontId="11" fillId="5" borderId="0" xfId="0" applyFont="1" applyFill="1" applyAlignment="1">
      <alignment horizontal="center" vertical="top"/>
    </xf>
    <xf numFmtId="0" fontId="11" fillId="5" borderId="10" xfId="0" applyFont="1" applyFill="1" applyBorder="1" applyAlignment="1">
      <alignment horizontal="center" vertical="top"/>
    </xf>
    <xf numFmtId="4" fontId="2" fillId="2" borderId="5" xfId="0" applyNumberFormat="1" applyFont="1" applyFill="1" applyBorder="1" applyAlignment="1">
      <alignment horizontal="right" vertical="center" indent="1"/>
    </xf>
    <xf numFmtId="4" fontId="2" fillId="2" borderId="7" xfId="0" applyNumberFormat="1" applyFont="1" applyFill="1" applyBorder="1" applyAlignment="1">
      <alignment horizontal="right" vertical="center" indent="1"/>
    </xf>
    <xf numFmtId="4" fontId="2" fillId="2" borderId="6" xfId="0" applyNumberFormat="1" applyFont="1" applyFill="1" applyBorder="1" applyAlignment="1">
      <alignment horizontal="right" vertical="center" indent="1"/>
    </xf>
    <xf numFmtId="0" fontId="2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16" xfId="0" applyFont="1" applyFill="1" applyBorder="1" applyAlignment="1">
      <alignment horizontal="right" vertical="center" indent="1"/>
    </xf>
    <xf numFmtId="0" fontId="2" fillId="2" borderId="26" xfId="0" applyFont="1" applyFill="1" applyBorder="1" applyAlignment="1">
      <alignment horizontal="left" vertical="center" indent="1"/>
    </xf>
    <xf numFmtId="0" fontId="7" fillId="2" borderId="27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4" fontId="2" fillId="2" borderId="26" xfId="0" applyNumberFormat="1" applyFont="1" applyFill="1" applyBorder="1" applyAlignment="1">
      <alignment horizontal="right" vertical="center" indent="1"/>
    </xf>
    <xf numFmtId="0" fontId="2" fillId="2" borderId="28" xfId="0" applyFont="1" applyFill="1" applyBorder="1" applyAlignment="1">
      <alignment horizontal="right" vertical="center" inden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164" fontId="8" fillId="2" borderId="5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7" xfId="0" applyNumberFormat="1" applyFont="1" applyFill="1" applyBorder="1" applyAlignment="1" applyProtection="1">
      <alignment horizontal="right" vertical="center" indent="1"/>
      <protection locked="0"/>
    </xf>
    <xf numFmtId="164" fontId="8" fillId="2" borderId="6" xfId="0" applyNumberFormat="1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7" fillId="2" borderId="0" xfId="0" applyFont="1" applyFill="1" applyAlignment="1">
      <alignment horizontal="left" indent="1"/>
    </xf>
    <xf numFmtId="0" fontId="7" fillId="2" borderId="10" xfId="0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165" fontId="8" fillId="2" borderId="14" xfId="0" applyNumberFormat="1" applyFont="1" applyFill="1" applyBorder="1" applyAlignment="1" applyProtection="1">
      <alignment horizontal="right" vertical="center" indent="1"/>
      <protection locked="0"/>
    </xf>
    <xf numFmtId="165" fontId="8" fillId="2" borderId="15" xfId="0" applyNumberFormat="1" applyFont="1" applyFill="1" applyBorder="1" applyAlignment="1">
      <alignment horizontal="right" vertical="center" indent="1"/>
    </xf>
    <xf numFmtId="0" fontId="8" fillId="2" borderId="16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>
      <alignment horizontal="left" indent="1"/>
    </xf>
    <xf numFmtId="0" fontId="7" fillId="2" borderId="16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2" fillId="3" borderId="33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1"/>
    </xf>
    <xf numFmtId="0" fontId="2" fillId="3" borderId="34" xfId="0" applyFont="1" applyFill="1" applyBorder="1" applyAlignment="1">
      <alignment horizontal="left" vertical="top" wrapText="1" indent="1"/>
    </xf>
    <xf numFmtId="0" fontId="5" fillId="3" borderId="11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35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indent="1"/>
    </xf>
    <xf numFmtId="0" fontId="2" fillId="3" borderId="12" xfId="0" applyFont="1" applyFill="1" applyBorder="1" applyAlignment="1">
      <alignment horizontal="left" vertical="top" indent="1"/>
    </xf>
    <xf numFmtId="0" fontId="2" fillId="3" borderId="35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2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2" fillId="3" borderId="34" xfId="0" applyFont="1" applyFill="1" applyBorder="1" applyAlignment="1">
      <alignment horizontal="left" vertical="center" indent="1"/>
    </xf>
    <xf numFmtId="0" fontId="2" fillId="3" borderId="0" xfId="0" applyFont="1" applyFill="1" applyAlignment="1" applyProtection="1">
      <alignment horizontal="left" vertical="center" indent="1"/>
      <protection locked="0"/>
    </xf>
    <xf numFmtId="0" fontId="2" fillId="3" borderId="34" xfId="0" applyFont="1" applyFill="1" applyBorder="1" applyAlignment="1" applyProtection="1">
      <alignment horizontal="left" vertical="center" indent="1"/>
      <protection locked="0"/>
    </xf>
    <xf numFmtId="0" fontId="2" fillId="3" borderId="0" xfId="0" applyFont="1" applyFill="1" applyAlignment="1" applyProtection="1">
      <alignment horizontal="left" vertical="top" indent="1"/>
      <protection locked="0"/>
    </xf>
    <xf numFmtId="0" fontId="2" fillId="3" borderId="34" xfId="0" applyFont="1" applyFill="1" applyBorder="1" applyAlignment="1" applyProtection="1">
      <alignment horizontal="left" vertical="top" indent="1"/>
      <protection locked="0"/>
    </xf>
    <xf numFmtId="0" fontId="2" fillId="3" borderId="12" xfId="0" applyFont="1" applyFill="1" applyBorder="1" applyAlignment="1">
      <alignment horizontal="left" vertical="center" indent="1"/>
    </xf>
    <xf numFmtId="0" fontId="2" fillId="3" borderId="35" xfId="0" applyFont="1" applyFill="1" applyBorder="1" applyAlignment="1">
      <alignment horizontal="left" vertical="center" indent="1"/>
    </xf>
    <xf numFmtId="0" fontId="2" fillId="3" borderId="30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horizontal="left" vertical="center" indent="1"/>
    </xf>
    <xf numFmtId="0" fontId="2" fillId="3" borderId="37" xfId="0" applyFont="1" applyFill="1" applyBorder="1" applyAlignment="1">
      <alignment horizontal="left" vertical="top" wrapText="1" indent="1"/>
    </xf>
    <xf numFmtId="0" fontId="2" fillId="3" borderId="36" xfId="0" applyFont="1" applyFill="1" applyBorder="1" applyAlignment="1">
      <alignment horizontal="left" vertical="top" wrapText="1" indent="1"/>
    </xf>
    <xf numFmtId="0" fontId="2" fillId="3" borderId="43" xfId="0" applyFont="1" applyFill="1" applyBorder="1" applyAlignment="1">
      <alignment horizontal="left" vertical="center" indent="1"/>
    </xf>
    <xf numFmtId="0" fontId="2" fillId="3" borderId="42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 wrapText="1" indent="1"/>
    </xf>
    <xf numFmtId="0" fontId="2" fillId="3" borderId="34" xfId="0" applyFont="1" applyFill="1" applyBorder="1" applyAlignment="1">
      <alignment horizontal="left" vertical="center" wrapText="1" indent="1"/>
    </xf>
    <xf numFmtId="0" fontId="2" fillId="3" borderId="40" xfId="0" applyFont="1" applyFill="1" applyBorder="1" applyAlignment="1">
      <alignment horizontal="left" vertical="center" indent="1"/>
    </xf>
    <xf numFmtId="0" fontId="2" fillId="3" borderId="39" xfId="0" applyFont="1" applyFill="1" applyBorder="1" applyAlignment="1">
      <alignment horizontal="left" vertical="center" indent="1"/>
    </xf>
    <xf numFmtId="0" fontId="2" fillId="3" borderId="37" xfId="0" applyFont="1" applyFill="1" applyBorder="1" applyAlignment="1">
      <alignment horizontal="left" vertical="top" indent="1"/>
    </xf>
    <xf numFmtId="0" fontId="2" fillId="3" borderId="36" xfId="0" applyFont="1" applyFill="1" applyBorder="1" applyAlignment="1">
      <alignment horizontal="left" vertical="top" indent="1"/>
    </xf>
  </cellXfs>
  <cellStyles count="1">
    <cellStyle name="Standard" xfId="0" builtinId="0"/>
  </cellStyles>
  <dxfs count="15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2F2F2"/>
      <color rgb="FFE1E1E1"/>
      <color rgb="FFF5F5F5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52</xdr:row>
          <xdr:rowOff>12700</xdr:rowOff>
        </xdr:from>
        <xdr:to>
          <xdr:col>6</xdr:col>
          <xdr:colOff>457200</xdr:colOff>
          <xdr:row>52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51</xdr:row>
          <xdr:rowOff>12700</xdr:rowOff>
        </xdr:from>
        <xdr:to>
          <xdr:col>6</xdr:col>
          <xdr:colOff>457200</xdr:colOff>
          <xdr:row>51</xdr:row>
          <xdr:rowOff>241300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51</xdr:row>
          <xdr:rowOff>12700</xdr:rowOff>
        </xdr:from>
        <xdr:to>
          <xdr:col>8</xdr:col>
          <xdr:colOff>647700</xdr:colOff>
          <xdr:row>51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575929</xdr:colOff>
      <xdr:row>58</xdr:row>
      <xdr:rowOff>118139</xdr:rowOff>
    </xdr:from>
    <xdr:to>
      <xdr:col>10</xdr:col>
      <xdr:colOff>471505</xdr:colOff>
      <xdr:row>58</xdr:row>
      <xdr:rowOff>1092791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696" y="12921511"/>
          <a:ext cx="2981972" cy="974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A1914-C015-B043-852B-CF7AEF5E5617}">
  <sheetPr>
    <pageSetUpPr fitToPage="1"/>
  </sheetPr>
  <dimension ref="B2:AG63"/>
  <sheetViews>
    <sheetView showGridLines="0" showRowColHeaders="0" tabSelected="1" zoomScale="86" zoomScaleNormal="86" workbookViewId="0">
      <selection activeCell="D4" sqref="D4:I4"/>
    </sheetView>
  </sheetViews>
  <sheetFormatPr baseColWidth="10" defaultColWidth="11.5" defaultRowHeight="16" x14ac:dyDescent="0.2"/>
  <cols>
    <col min="1" max="1" width="2.5" style="71" customWidth="1"/>
    <col min="2" max="2" width="5.83203125" style="71" customWidth="1"/>
    <col min="3" max="3" width="24.33203125" style="72" customWidth="1"/>
    <col min="4" max="4" width="21.5" style="71" bestFit="1" customWidth="1"/>
    <col min="5" max="7" width="7" style="71" customWidth="1"/>
    <col min="8" max="8" width="13.33203125" style="71" bestFit="1" customWidth="1"/>
    <col min="9" max="9" width="19.6640625" style="71" customWidth="1"/>
    <col min="10" max="12" width="7.5" style="71" customWidth="1"/>
    <col min="13" max="13" width="9.1640625" style="71" customWidth="1"/>
    <col min="14" max="14" width="19.6640625" style="71" customWidth="1"/>
    <col min="15" max="19" width="8.6640625" style="71" customWidth="1"/>
    <col min="20" max="20" width="2.5" style="71" customWidth="1"/>
    <col min="21" max="21" width="11.5" style="18"/>
    <col min="22" max="22" width="15.33203125" style="18" bestFit="1" customWidth="1"/>
    <col min="23" max="23" width="11.5" style="18"/>
    <col min="24" max="24" width="3.1640625" style="18" customWidth="1"/>
    <col min="25" max="25" width="11.33203125" style="18" customWidth="1"/>
    <col min="26" max="27" width="11.5" style="18"/>
    <col min="28" max="259" width="11.5" style="71"/>
    <col min="260" max="260" width="2.5" style="71" customWidth="1"/>
    <col min="261" max="261" width="5.83203125" style="71" customWidth="1"/>
    <col min="262" max="262" width="24.33203125" style="71" customWidth="1"/>
    <col min="263" max="263" width="19.6640625" style="71" customWidth="1"/>
    <col min="264" max="266" width="7" style="71" customWidth="1"/>
    <col min="267" max="267" width="13.33203125" style="71" bestFit="1" customWidth="1"/>
    <col min="268" max="268" width="19.6640625" style="71" customWidth="1"/>
    <col min="269" max="269" width="9.1640625" style="71" customWidth="1"/>
    <col min="270" max="270" width="19.6640625" style="71" customWidth="1"/>
    <col min="271" max="275" width="8.6640625" style="71" customWidth="1"/>
    <col min="276" max="276" width="2.5" style="71" customWidth="1"/>
    <col min="277" max="277" width="11.5" style="71"/>
    <col min="278" max="278" width="15.33203125" style="71" bestFit="1" customWidth="1"/>
    <col min="279" max="279" width="11.5" style="71"/>
    <col min="280" max="280" width="3.1640625" style="71" customWidth="1"/>
    <col min="281" max="281" width="11.33203125" style="71" customWidth="1"/>
    <col min="282" max="515" width="11.5" style="71"/>
    <col min="516" max="516" width="2.5" style="71" customWidth="1"/>
    <col min="517" max="517" width="5.83203125" style="71" customWidth="1"/>
    <col min="518" max="518" width="24.33203125" style="71" customWidth="1"/>
    <col min="519" max="519" width="19.6640625" style="71" customWidth="1"/>
    <col min="520" max="522" width="7" style="71" customWidth="1"/>
    <col min="523" max="523" width="13.33203125" style="71" bestFit="1" customWidth="1"/>
    <col min="524" max="524" width="19.6640625" style="71" customWidth="1"/>
    <col min="525" max="525" width="9.1640625" style="71" customWidth="1"/>
    <col min="526" max="526" width="19.6640625" style="71" customWidth="1"/>
    <col min="527" max="531" width="8.6640625" style="71" customWidth="1"/>
    <col min="532" max="532" width="2.5" style="71" customWidth="1"/>
    <col min="533" max="533" width="11.5" style="71"/>
    <col min="534" max="534" width="15.33203125" style="71" bestFit="1" customWidth="1"/>
    <col min="535" max="535" width="11.5" style="71"/>
    <col min="536" max="536" width="3.1640625" style="71" customWidth="1"/>
    <col min="537" max="537" width="11.33203125" style="71" customWidth="1"/>
    <col min="538" max="771" width="11.5" style="71"/>
    <col min="772" max="772" width="2.5" style="71" customWidth="1"/>
    <col min="773" max="773" width="5.83203125" style="71" customWidth="1"/>
    <col min="774" max="774" width="24.33203125" style="71" customWidth="1"/>
    <col min="775" max="775" width="19.6640625" style="71" customWidth="1"/>
    <col min="776" max="778" width="7" style="71" customWidth="1"/>
    <col min="779" max="779" width="13.33203125" style="71" bestFit="1" customWidth="1"/>
    <col min="780" max="780" width="19.6640625" style="71" customWidth="1"/>
    <col min="781" max="781" width="9.1640625" style="71" customWidth="1"/>
    <col min="782" max="782" width="19.6640625" style="71" customWidth="1"/>
    <col min="783" max="787" width="8.6640625" style="71" customWidth="1"/>
    <col min="788" max="788" width="2.5" style="71" customWidth="1"/>
    <col min="789" max="789" width="11.5" style="71"/>
    <col min="790" max="790" width="15.33203125" style="71" bestFit="1" customWidth="1"/>
    <col min="791" max="791" width="11.5" style="71"/>
    <col min="792" max="792" width="3.1640625" style="71" customWidth="1"/>
    <col min="793" max="793" width="11.33203125" style="71" customWidth="1"/>
    <col min="794" max="1027" width="11.5" style="71"/>
    <col min="1028" max="1028" width="2.5" style="71" customWidth="1"/>
    <col min="1029" max="1029" width="5.83203125" style="71" customWidth="1"/>
    <col min="1030" max="1030" width="24.33203125" style="71" customWidth="1"/>
    <col min="1031" max="1031" width="19.6640625" style="71" customWidth="1"/>
    <col min="1032" max="1034" width="7" style="71" customWidth="1"/>
    <col min="1035" max="1035" width="13.33203125" style="71" bestFit="1" customWidth="1"/>
    <col min="1036" max="1036" width="19.6640625" style="71" customWidth="1"/>
    <col min="1037" max="1037" width="9.1640625" style="71" customWidth="1"/>
    <col min="1038" max="1038" width="19.6640625" style="71" customWidth="1"/>
    <col min="1039" max="1043" width="8.6640625" style="71" customWidth="1"/>
    <col min="1044" max="1044" width="2.5" style="71" customWidth="1"/>
    <col min="1045" max="1045" width="11.5" style="71"/>
    <col min="1046" max="1046" width="15.33203125" style="71" bestFit="1" customWidth="1"/>
    <col min="1047" max="1047" width="11.5" style="71"/>
    <col min="1048" max="1048" width="3.1640625" style="71" customWidth="1"/>
    <col min="1049" max="1049" width="11.33203125" style="71" customWidth="1"/>
    <col min="1050" max="1283" width="11.5" style="71"/>
    <col min="1284" max="1284" width="2.5" style="71" customWidth="1"/>
    <col min="1285" max="1285" width="5.83203125" style="71" customWidth="1"/>
    <col min="1286" max="1286" width="24.33203125" style="71" customWidth="1"/>
    <col min="1287" max="1287" width="19.6640625" style="71" customWidth="1"/>
    <col min="1288" max="1290" width="7" style="71" customWidth="1"/>
    <col min="1291" max="1291" width="13.33203125" style="71" bestFit="1" customWidth="1"/>
    <col min="1292" max="1292" width="19.6640625" style="71" customWidth="1"/>
    <col min="1293" max="1293" width="9.1640625" style="71" customWidth="1"/>
    <col min="1294" max="1294" width="19.6640625" style="71" customWidth="1"/>
    <col min="1295" max="1299" width="8.6640625" style="71" customWidth="1"/>
    <col min="1300" max="1300" width="2.5" style="71" customWidth="1"/>
    <col min="1301" max="1301" width="11.5" style="71"/>
    <col min="1302" max="1302" width="15.33203125" style="71" bestFit="1" customWidth="1"/>
    <col min="1303" max="1303" width="11.5" style="71"/>
    <col min="1304" max="1304" width="3.1640625" style="71" customWidth="1"/>
    <col min="1305" max="1305" width="11.33203125" style="71" customWidth="1"/>
    <col min="1306" max="1539" width="11.5" style="71"/>
    <col min="1540" max="1540" width="2.5" style="71" customWidth="1"/>
    <col min="1541" max="1541" width="5.83203125" style="71" customWidth="1"/>
    <col min="1542" max="1542" width="24.33203125" style="71" customWidth="1"/>
    <col min="1543" max="1543" width="19.6640625" style="71" customWidth="1"/>
    <col min="1544" max="1546" width="7" style="71" customWidth="1"/>
    <col min="1547" max="1547" width="13.33203125" style="71" bestFit="1" customWidth="1"/>
    <col min="1548" max="1548" width="19.6640625" style="71" customWidth="1"/>
    <col min="1549" max="1549" width="9.1640625" style="71" customWidth="1"/>
    <col min="1550" max="1550" width="19.6640625" style="71" customWidth="1"/>
    <col min="1551" max="1555" width="8.6640625" style="71" customWidth="1"/>
    <col min="1556" max="1556" width="2.5" style="71" customWidth="1"/>
    <col min="1557" max="1557" width="11.5" style="71"/>
    <col min="1558" max="1558" width="15.33203125" style="71" bestFit="1" customWidth="1"/>
    <col min="1559" max="1559" width="11.5" style="71"/>
    <col min="1560" max="1560" width="3.1640625" style="71" customWidth="1"/>
    <col min="1561" max="1561" width="11.33203125" style="71" customWidth="1"/>
    <col min="1562" max="1795" width="11.5" style="71"/>
    <col min="1796" max="1796" width="2.5" style="71" customWidth="1"/>
    <col min="1797" max="1797" width="5.83203125" style="71" customWidth="1"/>
    <col min="1798" max="1798" width="24.33203125" style="71" customWidth="1"/>
    <col min="1799" max="1799" width="19.6640625" style="71" customWidth="1"/>
    <col min="1800" max="1802" width="7" style="71" customWidth="1"/>
    <col min="1803" max="1803" width="13.33203125" style="71" bestFit="1" customWidth="1"/>
    <col min="1804" max="1804" width="19.6640625" style="71" customWidth="1"/>
    <col min="1805" max="1805" width="9.1640625" style="71" customWidth="1"/>
    <col min="1806" max="1806" width="19.6640625" style="71" customWidth="1"/>
    <col min="1807" max="1811" width="8.6640625" style="71" customWidth="1"/>
    <col min="1812" max="1812" width="2.5" style="71" customWidth="1"/>
    <col min="1813" max="1813" width="11.5" style="71"/>
    <col min="1814" max="1814" width="15.33203125" style="71" bestFit="1" customWidth="1"/>
    <col min="1815" max="1815" width="11.5" style="71"/>
    <col min="1816" max="1816" width="3.1640625" style="71" customWidth="1"/>
    <col min="1817" max="1817" width="11.33203125" style="71" customWidth="1"/>
    <col min="1818" max="2051" width="11.5" style="71"/>
    <col min="2052" max="2052" width="2.5" style="71" customWidth="1"/>
    <col min="2053" max="2053" width="5.83203125" style="71" customWidth="1"/>
    <col min="2054" max="2054" width="24.33203125" style="71" customWidth="1"/>
    <col min="2055" max="2055" width="19.6640625" style="71" customWidth="1"/>
    <col min="2056" max="2058" width="7" style="71" customWidth="1"/>
    <col min="2059" max="2059" width="13.33203125" style="71" bestFit="1" customWidth="1"/>
    <col min="2060" max="2060" width="19.6640625" style="71" customWidth="1"/>
    <col min="2061" max="2061" width="9.1640625" style="71" customWidth="1"/>
    <col min="2062" max="2062" width="19.6640625" style="71" customWidth="1"/>
    <col min="2063" max="2067" width="8.6640625" style="71" customWidth="1"/>
    <col min="2068" max="2068" width="2.5" style="71" customWidth="1"/>
    <col min="2069" max="2069" width="11.5" style="71"/>
    <col min="2070" max="2070" width="15.33203125" style="71" bestFit="1" customWidth="1"/>
    <col min="2071" max="2071" width="11.5" style="71"/>
    <col min="2072" max="2072" width="3.1640625" style="71" customWidth="1"/>
    <col min="2073" max="2073" width="11.33203125" style="71" customWidth="1"/>
    <col min="2074" max="2307" width="11.5" style="71"/>
    <col min="2308" max="2308" width="2.5" style="71" customWidth="1"/>
    <col min="2309" max="2309" width="5.83203125" style="71" customWidth="1"/>
    <col min="2310" max="2310" width="24.33203125" style="71" customWidth="1"/>
    <col min="2311" max="2311" width="19.6640625" style="71" customWidth="1"/>
    <col min="2312" max="2314" width="7" style="71" customWidth="1"/>
    <col min="2315" max="2315" width="13.33203125" style="71" bestFit="1" customWidth="1"/>
    <col min="2316" max="2316" width="19.6640625" style="71" customWidth="1"/>
    <col min="2317" max="2317" width="9.1640625" style="71" customWidth="1"/>
    <col min="2318" max="2318" width="19.6640625" style="71" customWidth="1"/>
    <col min="2319" max="2323" width="8.6640625" style="71" customWidth="1"/>
    <col min="2324" max="2324" width="2.5" style="71" customWidth="1"/>
    <col min="2325" max="2325" width="11.5" style="71"/>
    <col min="2326" max="2326" width="15.33203125" style="71" bestFit="1" customWidth="1"/>
    <col min="2327" max="2327" width="11.5" style="71"/>
    <col min="2328" max="2328" width="3.1640625" style="71" customWidth="1"/>
    <col min="2329" max="2329" width="11.33203125" style="71" customWidth="1"/>
    <col min="2330" max="2563" width="11.5" style="71"/>
    <col min="2564" max="2564" width="2.5" style="71" customWidth="1"/>
    <col min="2565" max="2565" width="5.83203125" style="71" customWidth="1"/>
    <col min="2566" max="2566" width="24.33203125" style="71" customWidth="1"/>
    <col min="2567" max="2567" width="19.6640625" style="71" customWidth="1"/>
    <col min="2568" max="2570" width="7" style="71" customWidth="1"/>
    <col min="2571" max="2571" width="13.33203125" style="71" bestFit="1" customWidth="1"/>
    <col min="2572" max="2572" width="19.6640625" style="71" customWidth="1"/>
    <col min="2573" max="2573" width="9.1640625" style="71" customWidth="1"/>
    <col min="2574" max="2574" width="19.6640625" style="71" customWidth="1"/>
    <col min="2575" max="2579" width="8.6640625" style="71" customWidth="1"/>
    <col min="2580" max="2580" width="2.5" style="71" customWidth="1"/>
    <col min="2581" max="2581" width="11.5" style="71"/>
    <col min="2582" max="2582" width="15.33203125" style="71" bestFit="1" customWidth="1"/>
    <col min="2583" max="2583" width="11.5" style="71"/>
    <col min="2584" max="2584" width="3.1640625" style="71" customWidth="1"/>
    <col min="2585" max="2585" width="11.33203125" style="71" customWidth="1"/>
    <col min="2586" max="2819" width="11.5" style="71"/>
    <col min="2820" max="2820" width="2.5" style="71" customWidth="1"/>
    <col min="2821" max="2821" width="5.83203125" style="71" customWidth="1"/>
    <col min="2822" max="2822" width="24.33203125" style="71" customWidth="1"/>
    <col min="2823" max="2823" width="19.6640625" style="71" customWidth="1"/>
    <col min="2824" max="2826" width="7" style="71" customWidth="1"/>
    <col min="2827" max="2827" width="13.33203125" style="71" bestFit="1" customWidth="1"/>
    <col min="2828" max="2828" width="19.6640625" style="71" customWidth="1"/>
    <col min="2829" max="2829" width="9.1640625" style="71" customWidth="1"/>
    <col min="2830" max="2830" width="19.6640625" style="71" customWidth="1"/>
    <col min="2831" max="2835" width="8.6640625" style="71" customWidth="1"/>
    <col min="2836" max="2836" width="2.5" style="71" customWidth="1"/>
    <col min="2837" max="2837" width="11.5" style="71"/>
    <col min="2838" max="2838" width="15.33203125" style="71" bestFit="1" customWidth="1"/>
    <col min="2839" max="2839" width="11.5" style="71"/>
    <col min="2840" max="2840" width="3.1640625" style="71" customWidth="1"/>
    <col min="2841" max="2841" width="11.33203125" style="71" customWidth="1"/>
    <col min="2842" max="3075" width="11.5" style="71"/>
    <col min="3076" max="3076" width="2.5" style="71" customWidth="1"/>
    <col min="3077" max="3077" width="5.83203125" style="71" customWidth="1"/>
    <col min="3078" max="3078" width="24.33203125" style="71" customWidth="1"/>
    <col min="3079" max="3079" width="19.6640625" style="71" customWidth="1"/>
    <col min="3080" max="3082" width="7" style="71" customWidth="1"/>
    <col min="3083" max="3083" width="13.33203125" style="71" bestFit="1" customWidth="1"/>
    <col min="3084" max="3084" width="19.6640625" style="71" customWidth="1"/>
    <col min="3085" max="3085" width="9.1640625" style="71" customWidth="1"/>
    <col min="3086" max="3086" width="19.6640625" style="71" customWidth="1"/>
    <col min="3087" max="3091" width="8.6640625" style="71" customWidth="1"/>
    <col min="3092" max="3092" width="2.5" style="71" customWidth="1"/>
    <col min="3093" max="3093" width="11.5" style="71"/>
    <col min="3094" max="3094" width="15.33203125" style="71" bestFit="1" customWidth="1"/>
    <col min="3095" max="3095" width="11.5" style="71"/>
    <col min="3096" max="3096" width="3.1640625" style="71" customWidth="1"/>
    <col min="3097" max="3097" width="11.33203125" style="71" customWidth="1"/>
    <col min="3098" max="3331" width="11.5" style="71"/>
    <col min="3332" max="3332" width="2.5" style="71" customWidth="1"/>
    <col min="3333" max="3333" width="5.83203125" style="71" customWidth="1"/>
    <col min="3334" max="3334" width="24.33203125" style="71" customWidth="1"/>
    <col min="3335" max="3335" width="19.6640625" style="71" customWidth="1"/>
    <col min="3336" max="3338" width="7" style="71" customWidth="1"/>
    <col min="3339" max="3339" width="13.33203125" style="71" bestFit="1" customWidth="1"/>
    <col min="3340" max="3340" width="19.6640625" style="71" customWidth="1"/>
    <col min="3341" max="3341" width="9.1640625" style="71" customWidth="1"/>
    <col min="3342" max="3342" width="19.6640625" style="71" customWidth="1"/>
    <col min="3343" max="3347" width="8.6640625" style="71" customWidth="1"/>
    <col min="3348" max="3348" width="2.5" style="71" customWidth="1"/>
    <col min="3349" max="3349" width="11.5" style="71"/>
    <col min="3350" max="3350" width="15.33203125" style="71" bestFit="1" customWidth="1"/>
    <col min="3351" max="3351" width="11.5" style="71"/>
    <col min="3352" max="3352" width="3.1640625" style="71" customWidth="1"/>
    <col min="3353" max="3353" width="11.33203125" style="71" customWidth="1"/>
    <col min="3354" max="3587" width="11.5" style="71"/>
    <col min="3588" max="3588" width="2.5" style="71" customWidth="1"/>
    <col min="3589" max="3589" width="5.83203125" style="71" customWidth="1"/>
    <col min="3590" max="3590" width="24.33203125" style="71" customWidth="1"/>
    <col min="3591" max="3591" width="19.6640625" style="71" customWidth="1"/>
    <col min="3592" max="3594" width="7" style="71" customWidth="1"/>
    <col min="3595" max="3595" width="13.33203125" style="71" bestFit="1" customWidth="1"/>
    <col min="3596" max="3596" width="19.6640625" style="71" customWidth="1"/>
    <col min="3597" max="3597" width="9.1640625" style="71" customWidth="1"/>
    <col min="3598" max="3598" width="19.6640625" style="71" customWidth="1"/>
    <col min="3599" max="3603" width="8.6640625" style="71" customWidth="1"/>
    <col min="3604" max="3604" width="2.5" style="71" customWidth="1"/>
    <col min="3605" max="3605" width="11.5" style="71"/>
    <col min="3606" max="3606" width="15.33203125" style="71" bestFit="1" customWidth="1"/>
    <col min="3607" max="3607" width="11.5" style="71"/>
    <col min="3608" max="3608" width="3.1640625" style="71" customWidth="1"/>
    <col min="3609" max="3609" width="11.33203125" style="71" customWidth="1"/>
    <col min="3610" max="3843" width="11.5" style="71"/>
    <col min="3844" max="3844" width="2.5" style="71" customWidth="1"/>
    <col min="3845" max="3845" width="5.83203125" style="71" customWidth="1"/>
    <col min="3846" max="3846" width="24.33203125" style="71" customWidth="1"/>
    <col min="3847" max="3847" width="19.6640625" style="71" customWidth="1"/>
    <col min="3848" max="3850" width="7" style="71" customWidth="1"/>
    <col min="3851" max="3851" width="13.33203125" style="71" bestFit="1" customWidth="1"/>
    <col min="3852" max="3852" width="19.6640625" style="71" customWidth="1"/>
    <col min="3853" max="3853" width="9.1640625" style="71" customWidth="1"/>
    <col min="3854" max="3854" width="19.6640625" style="71" customWidth="1"/>
    <col min="3855" max="3859" width="8.6640625" style="71" customWidth="1"/>
    <col min="3860" max="3860" width="2.5" style="71" customWidth="1"/>
    <col min="3861" max="3861" width="11.5" style="71"/>
    <col min="3862" max="3862" width="15.33203125" style="71" bestFit="1" customWidth="1"/>
    <col min="3863" max="3863" width="11.5" style="71"/>
    <col min="3864" max="3864" width="3.1640625" style="71" customWidth="1"/>
    <col min="3865" max="3865" width="11.33203125" style="71" customWidth="1"/>
    <col min="3866" max="4099" width="11.5" style="71"/>
    <col min="4100" max="4100" width="2.5" style="71" customWidth="1"/>
    <col min="4101" max="4101" width="5.83203125" style="71" customWidth="1"/>
    <col min="4102" max="4102" width="24.33203125" style="71" customWidth="1"/>
    <col min="4103" max="4103" width="19.6640625" style="71" customWidth="1"/>
    <col min="4104" max="4106" width="7" style="71" customWidth="1"/>
    <col min="4107" max="4107" width="13.33203125" style="71" bestFit="1" customWidth="1"/>
    <col min="4108" max="4108" width="19.6640625" style="71" customWidth="1"/>
    <col min="4109" max="4109" width="9.1640625" style="71" customWidth="1"/>
    <col min="4110" max="4110" width="19.6640625" style="71" customWidth="1"/>
    <col min="4111" max="4115" width="8.6640625" style="71" customWidth="1"/>
    <col min="4116" max="4116" width="2.5" style="71" customWidth="1"/>
    <col min="4117" max="4117" width="11.5" style="71"/>
    <col min="4118" max="4118" width="15.33203125" style="71" bestFit="1" customWidth="1"/>
    <col min="4119" max="4119" width="11.5" style="71"/>
    <col min="4120" max="4120" width="3.1640625" style="71" customWidth="1"/>
    <col min="4121" max="4121" width="11.33203125" style="71" customWidth="1"/>
    <col min="4122" max="4355" width="11.5" style="71"/>
    <col min="4356" max="4356" width="2.5" style="71" customWidth="1"/>
    <col min="4357" max="4357" width="5.83203125" style="71" customWidth="1"/>
    <col min="4358" max="4358" width="24.33203125" style="71" customWidth="1"/>
    <col min="4359" max="4359" width="19.6640625" style="71" customWidth="1"/>
    <col min="4360" max="4362" width="7" style="71" customWidth="1"/>
    <col min="4363" max="4363" width="13.33203125" style="71" bestFit="1" customWidth="1"/>
    <col min="4364" max="4364" width="19.6640625" style="71" customWidth="1"/>
    <col min="4365" max="4365" width="9.1640625" style="71" customWidth="1"/>
    <col min="4366" max="4366" width="19.6640625" style="71" customWidth="1"/>
    <col min="4367" max="4371" width="8.6640625" style="71" customWidth="1"/>
    <col min="4372" max="4372" width="2.5" style="71" customWidth="1"/>
    <col min="4373" max="4373" width="11.5" style="71"/>
    <col min="4374" max="4374" width="15.33203125" style="71" bestFit="1" customWidth="1"/>
    <col min="4375" max="4375" width="11.5" style="71"/>
    <col min="4376" max="4376" width="3.1640625" style="71" customWidth="1"/>
    <col min="4377" max="4377" width="11.33203125" style="71" customWidth="1"/>
    <col min="4378" max="4611" width="11.5" style="71"/>
    <col min="4612" max="4612" width="2.5" style="71" customWidth="1"/>
    <col min="4613" max="4613" width="5.83203125" style="71" customWidth="1"/>
    <col min="4614" max="4614" width="24.33203125" style="71" customWidth="1"/>
    <col min="4615" max="4615" width="19.6640625" style="71" customWidth="1"/>
    <col min="4616" max="4618" width="7" style="71" customWidth="1"/>
    <col min="4619" max="4619" width="13.33203125" style="71" bestFit="1" customWidth="1"/>
    <col min="4620" max="4620" width="19.6640625" style="71" customWidth="1"/>
    <col min="4621" max="4621" width="9.1640625" style="71" customWidth="1"/>
    <col min="4622" max="4622" width="19.6640625" style="71" customWidth="1"/>
    <col min="4623" max="4627" width="8.6640625" style="71" customWidth="1"/>
    <col min="4628" max="4628" width="2.5" style="71" customWidth="1"/>
    <col min="4629" max="4629" width="11.5" style="71"/>
    <col min="4630" max="4630" width="15.33203125" style="71" bestFit="1" customWidth="1"/>
    <col min="4631" max="4631" width="11.5" style="71"/>
    <col min="4632" max="4632" width="3.1640625" style="71" customWidth="1"/>
    <col min="4633" max="4633" width="11.33203125" style="71" customWidth="1"/>
    <col min="4634" max="4867" width="11.5" style="71"/>
    <col min="4868" max="4868" width="2.5" style="71" customWidth="1"/>
    <col min="4869" max="4869" width="5.83203125" style="71" customWidth="1"/>
    <col min="4870" max="4870" width="24.33203125" style="71" customWidth="1"/>
    <col min="4871" max="4871" width="19.6640625" style="71" customWidth="1"/>
    <col min="4872" max="4874" width="7" style="71" customWidth="1"/>
    <col min="4875" max="4875" width="13.33203125" style="71" bestFit="1" customWidth="1"/>
    <col min="4876" max="4876" width="19.6640625" style="71" customWidth="1"/>
    <col min="4877" max="4877" width="9.1640625" style="71" customWidth="1"/>
    <col min="4878" max="4878" width="19.6640625" style="71" customWidth="1"/>
    <col min="4879" max="4883" width="8.6640625" style="71" customWidth="1"/>
    <col min="4884" max="4884" width="2.5" style="71" customWidth="1"/>
    <col min="4885" max="4885" width="11.5" style="71"/>
    <col min="4886" max="4886" width="15.33203125" style="71" bestFit="1" customWidth="1"/>
    <col min="4887" max="4887" width="11.5" style="71"/>
    <col min="4888" max="4888" width="3.1640625" style="71" customWidth="1"/>
    <col min="4889" max="4889" width="11.33203125" style="71" customWidth="1"/>
    <col min="4890" max="5123" width="11.5" style="71"/>
    <col min="5124" max="5124" width="2.5" style="71" customWidth="1"/>
    <col min="5125" max="5125" width="5.83203125" style="71" customWidth="1"/>
    <col min="5126" max="5126" width="24.33203125" style="71" customWidth="1"/>
    <col min="5127" max="5127" width="19.6640625" style="71" customWidth="1"/>
    <col min="5128" max="5130" width="7" style="71" customWidth="1"/>
    <col min="5131" max="5131" width="13.33203125" style="71" bestFit="1" customWidth="1"/>
    <col min="5132" max="5132" width="19.6640625" style="71" customWidth="1"/>
    <col min="5133" max="5133" width="9.1640625" style="71" customWidth="1"/>
    <col min="5134" max="5134" width="19.6640625" style="71" customWidth="1"/>
    <col min="5135" max="5139" width="8.6640625" style="71" customWidth="1"/>
    <col min="5140" max="5140" width="2.5" style="71" customWidth="1"/>
    <col min="5141" max="5141" width="11.5" style="71"/>
    <col min="5142" max="5142" width="15.33203125" style="71" bestFit="1" customWidth="1"/>
    <col min="5143" max="5143" width="11.5" style="71"/>
    <col min="5144" max="5144" width="3.1640625" style="71" customWidth="1"/>
    <col min="5145" max="5145" width="11.33203125" style="71" customWidth="1"/>
    <col min="5146" max="5379" width="11.5" style="71"/>
    <col min="5380" max="5380" width="2.5" style="71" customWidth="1"/>
    <col min="5381" max="5381" width="5.83203125" style="71" customWidth="1"/>
    <col min="5382" max="5382" width="24.33203125" style="71" customWidth="1"/>
    <col min="5383" max="5383" width="19.6640625" style="71" customWidth="1"/>
    <col min="5384" max="5386" width="7" style="71" customWidth="1"/>
    <col min="5387" max="5387" width="13.33203125" style="71" bestFit="1" customWidth="1"/>
    <col min="5388" max="5388" width="19.6640625" style="71" customWidth="1"/>
    <col min="5389" max="5389" width="9.1640625" style="71" customWidth="1"/>
    <col min="5390" max="5390" width="19.6640625" style="71" customWidth="1"/>
    <col min="5391" max="5395" width="8.6640625" style="71" customWidth="1"/>
    <col min="5396" max="5396" width="2.5" style="71" customWidth="1"/>
    <col min="5397" max="5397" width="11.5" style="71"/>
    <col min="5398" max="5398" width="15.33203125" style="71" bestFit="1" customWidth="1"/>
    <col min="5399" max="5399" width="11.5" style="71"/>
    <col min="5400" max="5400" width="3.1640625" style="71" customWidth="1"/>
    <col min="5401" max="5401" width="11.33203125" style="71" customWidth="1"/>
    <col min="5402" max="5635" width="11.5" style="71"/>
    <col min="5636" max="5636" width="2.5" style="71" customWidth="1"/>
    <col min="5637" max="5637" width="5.83203125" style="71" customWidth="1"/>
    <col min="5638" max="5638" width="24.33203125" style="71" customWidth="1"/>
    <col min="5639" max="5639" width="19.6640625" style="71" customWidth="1"/>
    <col min="5640" max="5642" width="7" style="71" customWidth="1"/>
    <col min="5643" max="5643" width="13.33203125" style="71" bestFit="1" customWidth="1"/>
    <col min="5644" max="5644" width="19.6640625" style="71" customWidth="1"/>
    <col min="5645" max="5645" width="9.1640625" style="71" customWidth="1"/>
    <col min="5646" max="5646" width="19.6640625" style="71" customWidth="1"/>
    <col min="5647" max="5651" width="8.6640625" style="71" customWidth="1"/>
    <col min="5652" max="5652" width="2.5" style="71" customWidth="1"/>
    <col min="5653" max="5653" width="11.5" style="71"/>
    <col min="5654" max="5654" width="15.33203125" style="71" bestFit="1" customWidth="1"/>
    <col min="5655" max="5655" width="11.5" style="71"/>
    <col min="5656" max="5656" width="3.1640625" style="71" customWidth="1"/>
    <col min="5657" max="5657" width="11.33203125" style="71" customWidth="1"/>
    <col min="5658" max="5891" width="11.5" style="71"/>
    <col min="5892" max="5892" width="2.5" style="71" customWidth="1"/>
    <col min="5893" max="5893" width="5.83203125" style="71" customWidth="1"/>
    <col min="5894" max="5894" width="24.33203125" style="71" customWidth="1"/>
    <col min="5895" max="5895" width="19.6640625" style="71" customWidth="1"/>
    <col min="5896" max="5898" width="7" style="71" customWidth="1"/>
    <col min="5899" max="5899" width="13.33203125" style="71" bestFit="1" customWidth="1"/>
    <col min="5900" max="5900" width="19.6640625" style="71" customWidth="1"/>
    <col min="5901" max="5901" width="9.1640625" style="71" customWidth="1"/>
    <col min="5902" max="5902" width="19.6640625" style="71" customWidth="1"/>
    <col min="5903" max="5907" width="8.6640625" style="71" customWidth="1"/>
    <col min="5908" max="5908" width="2.5" style="71" customWidth="1"/>
    <col min="5909" max="5909" width="11.5" style="71"/>
    <col min="5910" max="5910" width="15.33203125" style="71" bestFit="1" customWidth="1"/>
    <col min="5911" max="5911" width="11.5" style="71"/>
    <col min="5912" max="5912" width="3.1640625" style="71" customWidth="1"/>
    <col min="5913" max="5913" width="11.33203125" style="71" customWidth="1"/>
    <col min="5914" max="6147" width="11.5" style="71"/>
    <col min="6148" max="6148" width="2.5" style="71" customWidth="1"/>
    <col min="6149" max="6149" width="5.83203125" style="71" customWidth="1"/>
    <col min="6150" max="6150" width="24.33203125" style="71" customWidth="1"/>
    <col min="6151" max="6151" width="19.6640625" style="71" customWidth="1"/>
    <col min="6152" max="6154" width="7" style="71" customWidth="1"/>
    <col min="6155" max="6155" width="13.33203125" style="71" bestFit="1" customWidth="1"/>
    <col min="6156" max="6156" width="19.6640625" style="71" customWidth="1"/>
    <col min="6157" max="6157" width="9.1640625" style="71" customWidth="1"/>
    <col min="6158" max="6158" width="19.6640625" style="71" customWidth="1"/>
    <col min="6159" max="6163" width="8.6640625" style="71" customWidth="1"/>
    <col min="6164" max="6164" width="2.5" style="71" customWidth="1"/>
    <col min="6165" max="6165" width="11.5" style="71"/>
    <col min="6166" max="6166" width="15.33203125" style="71" bestFit="1" customWidth="1"/>
    <col min="6167" max="6167" width="11.5" style="71"/>
    <col min="6168" max="6168" width="3.1640625" style="71" customWidth="1"/>
    <col min="6169" max="6169" width="11.33203125" style="71" customWidth="1"/>
    <col min="6170" max="6403" width="11.5" style="71"/>
    <col min="6404" max="6404" width="2.5" style="71" customWidth="1"/>
    <col min="6405" max="6405" width="5.83203125" style="71" customWidth="1"/>
    <col min="6406" max="6406" width="24.33203125" style="71" customWidth="1"/>
    <col min="6407" max="6407" width="19.6640625" style="71" customWidth="1"/>
    <col min="6408" max="6410" width="7" style="71" customWidth="1"/>
    <col min="6411" max="6411" width="13.33203125" style="71" bestFit="1" customWidth="1"/>
    <col min="6412" max="6412" width="19.6640625" style="71" customWidth="1"/>
    <col min="6413" max="6413" width="9.1640625" style="71" customWidth="1"/>
    <col min="6414" max="6414" width="19.6640625" style="71" customWidth="1"/>
    <col min="6415" max="6419" width="8.6640625" style="71" customWidth="1"/>
    <col min="6420" max="6420" width="2.5" style="71" customWidth="1"/>
    <col min="6421" max="6421" width="11.5" style="71"/>
    <col min="6422" max="6422" width="15.33203125" style="71" bestFit="1" customWidth="1"/>
    <col min="6423" max="6423" width="11.5" style="71"/>
    <col min="6424" max="6424" width="3.1640625" style="71" customWidth="1"/>
    <col min="6425" max="6425" width="11.33203125" style="71" customWidth="1"/>
    <col min="6426" max="6659" width="11.5" style="71"/>
    <col min="6660" max="6660" width="2.5" style="71" customWidth="1"/>
    <col min="6661" max="6661" width="5.83203125" style="71" customWidth="1"/>
    <col min="6662" max="6662" width="24.33203125" style="71" customWidth="1"/>
    <col min="6663" max="6663" width="19.6640625" style="71" customWidth="1"/>
    <col min="6664" max="6666" width="7" style="71" customWidth="1"/>
    <col min="6667" max="6667" width="13.33203125" style="71" bestFit="1" customWidth="1"/>
    <col min="6668" max="6668" width="19.6640625" style="71" customWidth="1"/>
    <col min="6669" max="6669" width="9.1640625" style="71" customWidth="1"/>
    <col min="6670" max="6670" width="19.6640625" style="71" customWidth="1"/>
    <col min="6671" max="6675" width="8.6640625" style="71" customWidth="1"/>
    <col min="6676" max="6676" width="2.5" style="71" customWidth="1"/>
    <col min="6677" max="6677" width="11.5" style="71"/>
    <col min="6678" max="6678" width="15.33203125" style="71" bestFit="1" customWidth="1"/>
    <col min="6679" max="6679" width="11.5" style="71"/>
    <col min="6680" max="6680" width="3.1640625" style="71" customWidth="1"/>
    <col min="6681" max="6681" width="11.33203125" style="71" customWidth="1"/>
    <col min="6682" max="6915" width="11.5" style="71"/>
    <col min="6916" max="6916" width="2.5" style="71" customWidth="1"/>
    <col min="6917" max="6917" width="5.83203125" style="71" customWidth="1"/>
    <col min="6918" max="6918" width="24.33203125" style="71" customWidth="1"/>
    <col min="6919" max="6919" width="19.6640625" style="71" customWidth="1"/>
    <col min="6920" max="6922" width="7" style="71" customWidth="1"/>
    <col min="6923" max="6923" width="13.33203125" style="71" bestFit="1" customWidth="1"/>
    <col min="6924" max="6924" width="19.6640625" style="71" customWidth="1"/>
    <col min="6925" max="6925" width="9.1640625" style="71" customWidth="1"/>
    <col min="6926" max="6926" width="19.6640625" style="71" customWidth="1"/>
    <col min="6927" max="6931" width="8.6640625" style="71" customWidth="1"/>
    <col min="6932" max="6932" width="2.5" style="71" customWidth="1"/>
    <col min="6933" max="6933" width="11.5" style="71"/>
    <col min="6934" max="6934" width="15.33203125" style="71" bestFit="1" customWidth="1"/>
    <col min="6935" max="6935" width="11.5" style="71"/>
    <col min="6936" max="6936" width="3.1640625" style="71" customWidth="1"/>
    <col min="6937" max="6937" width="11.33203125" style="71" customWidth="1"/>
    <col min="6938" max="7171" width="11.5" style="71"/>
    <col min="7172" max="7172" width="2.5" style="71" customWidth="1"/>
    <col min="7173" max="7173" width="5.83203125" style="71" customWidth="1"/>
    <col min="7174" max="7174" width="24.33203125" style="71" customWidth="1"/>
    <col min="7175" max="7175" width="19.6640625" style="71" customWidth="1"/>
    <col min="7176" max="7178" width="7" style="71" customWidth="1"/>
    <col min="7179" max="7179" width="13.33203125" style="71" bestFit="1" customWidth="1"/>
    <col min="7180" max="7180" width="19.6640625" style="71" customWidth="1"/>
    <col min="7181" max="7181" width="9.1640625" style="71" customWidth="1"/>
    <col min="7182" max="7182" width="19.6640625" style="71" customWidth="1"/>
    <col min="7183" max="7187" width="8.6640625" style="71" customWidth="1"/>
    <col min="7188" max="7188" width="2.5" style="71" customWidth="1"/>
    <col min="7189" max="7189" width="11.5" style="71"/>
    <col min="7190" max="7190" width="15.33203125" style="71" bestFit="1" customWidth="1"/>
    <col min="7191" max="7191" width="11.5" style="71"/>
    <col min="7192" max="7192" width="3.1640625" style="71" customWidth="1"/>
    <col min="7193" max="7193" width="11.33203125" style="71" customWidth="1"/>
    <col min="7194" max="7427" width="11.5" style="71"/>
    <col min="7428" max="7428" width="2.5" style="71" customWidth="1"/>
    <col min="7429" max="7429" width="5.83203125" style="71" customWidth="1"/>
    <col min="7430" max="7430" width="24.33203125" style="71" customWidth="1"/>
    <col min="7431" max="7431" width="19.6640625" style="71" customWidth="1"/>
    <col min="7432" max="7434" width="7" style="71" customWidth="1"/>
    <col min="7435" max="7435" width="13.33203125" style="71" bestFit="1" customWidth="1"/>
    <col min="7436" max="7436" width="19.6640625" style="71" customWidth="1"/>
    <col min="7437" max="7437" width="9.1640625" style="71" customWidth="1"/>
    <col min="7438" max="7438" width="19.6640625" style="71" customWidth="1"/>
    <col min="7439" max="7443" width="8.6640625" style="71" customWidth="1"/>
    <col min="7444" max="7444" width="2.5" style="71" customWidth="1"/>
    <col min="7445" max="7445" width="11.5" style="71"/>
    <col min="7446" max="7446" width="15.33203125" style="71" bestFit="1" customWidth="1"/>
    <col min="7447" max="7447" width="11.5" style="71"/>
    <col min="7448" max="7448" width="3.1640625" style="71" customWidth="1"/>
    <col min="7449" max="7449" width="11.33203125" style="71" customWidth="1"/>
    <col min="7450" max="7683" width="11.5" style="71"/>
    <col min="7684" max="7684" width="2.5" style="71" customWidth="1"/>
    <col min="7685" max="7685" width="5.83203125" style="71" customWidth="1"/>
    <col min="7686" max="7686" width="24.33203125" style="71" customWidth="1"/>
    <col min="7687" max="7687" width="19.6640625" style="71" customWidth="1"/>
    <col min="7688" max="7690" width="7" style="71" customWidth="1"/>
    <col min="7691" max="7691" width="13.33203125" style="71" bestFit="1" customWidth="1"/>
    <col min="7692" max="7692" width="19.6640625" style="71" customWidth="1"/>
    <col min="7693" max="7693" width="9.1640625" style="71" customWidth="1"/>
    <col min="7694" max="7694" width="19.6640625" style="71" customWidth="1"/>
    <col min="7695" max="7699" width="8.6640625" style="71" customWidth="1"/>
    <col min="7700" max="7700" width="2.5" style="71" customWidth="1"/>
    <col min="7701" max="7701" width="11.5" style="71"/>
    <col min="7702" max="7702" width="15.33203125" style="71" bestFit="1" customWidth="1"/>
    <col min="7703" max="7703" width="11.5" style="71"/>
    <col min="7704" max="7704" width="3.1640625" style="71" customWidth="1"/>
    <col min="7705" max="7705" width="11.33203125" style="71" customWidth="1"/>
    <col min="7706" max="7939" width="11.5" style="71"/>
    <col min="7940" max="7940" width="2.5" style="71" customWidth="1"/>
    <col min="7941" max="7941" width="5.83203125" style="71" customWidth="1"/>
    <col min="7942" max="7942" width="24.33203125" style="71" customWidth="1"/>
    <col min="7943" max="7943" width="19.6640625" style="71" customWidth="1"/>
    <col min="7944" max="7946" width="7" style="71" customWidth="1"/>
    <col min="7947" max="7947" width="13.33203125" style="71" bestFit="1" customWidth="1"/>
    <col min="7948" max="7948" width="19.6640625" style="71" customWidth="1"/>
    <col min="7949" max="7949" width="9.1640625" style="71" customWidth="1"/>
    <col min="7950" max="7950" width="19.6640625" style="71" customWidth="1"/>
    <col min="7951" max="7955" width="8.6640625" style="71" customWidth="1"/>
    <col min="7956" max="7956" width="2.5" style="71" customWidth="1"/>
    <col min="7957" max="7957" width="11.5" style="71"/>
    <col min="7958" max="7958" width="15.33203125" style="71" bestFit="1" customWidth="1"/>
    <col min="7959" max="7959" width="11.5" style="71"/>
    <col min="7960" max="7960" width="3.1640625" style="71" customWidth="1"/>
    <col min="7961" max="7961" width="11.33203125" style="71" customWidth="1"/>
    <col min="7962" max="8195" width="11.5" style="71"/>
    <col min="8196" max="8196" width="2.5" style="71" customWidth="1"/>
    <col min="8197" max="8197" width="5.83203125" style="71" customWidth="1"/>
    <col min="8198" max="8198" width="24.33203125" style="71" customWidth="1"/>
    <col min="8199" max="8199" width="19.6640625" style="71" customWidth="1"/>
    <col min="8200" max="8202" width="7" style="71" customWidth="1"/>
    <col min="8203" max="8203" width="13.33203125" style="71" bestFit="1" customWidth="1"/>
    <col min="8204" max="8204" width="19.6640625" style="71" customWidth="1"/>
    <col min="8205" max="8205" width="9.1640625" style="71" customWidth="1"/>
    <col min="8206" max="8206" width="19.6640625" style="71" customWidth="1"/>
    <col min="8207" max="8211" width="8.6640625" style="71" customWidth="1"/>
    <col min="8212" max="8212" width="2.5" style="71" customWidth="1"/>
    <col min="8213" max="8213" width="11.5" style="71"/>
    <col min="8214" max="8214" width="15.33203125" style="71" bestFit="1" customWidth="1"/>
    <col min="8215" max="8215" width="11.5" style="71"/>
    <col min="8216" max="8216" width="3.1640625" style="71" customWidth="1"/>
    <col min="8217" max="8217" width="11.33203125" style="71" customWidth="1"/>
    <col min="8218" max="8451" width="11.5" style="71"/>
    <col min="8452" max="8452" width="2.5" style="71" customWidth="1"/>
    <col min="8453" max="8453" width="5.83203125" style="71" customWidth="1"/>
    <col min="8454" max="8454" width="24.33203125" style="71" customWidth="1"/>
    <col min="8455" max="8455" width="19.6640625" style="71" customWidth="1"/>
    <col min="8456" max="8458" width="7" style="71" customWidth="1"/>
    <col min="8459" max="8459" width="13.33203125" style="71" bestFit="1" customWidth="1"/>
    <col min="8460" max="8460" width="19.6640625" style="71" customWidth="1"/>
    <col min="8461" max="8461" width="9.1640625" style="71" customWidth="1"/>
    <col min="8462" max="8462" width="19.6640625" style="71" customWidth="1"/>
    <col min="8463" max="8467" width="8.6640625" style="71" customWidth="1"/>
    <col min="8468" max="8468" width="2.5" style="71" customWidth="1"/>
    <col min="8469" max="8469" width="11.5" style="71"/>
    <col min="8470" max="8470" width="15.33203125" style="71" bestFit="1" customWidth="1"/>
    <col min="8471" max="8471" width="11.5" style="71"/>
    <col min="8472" max="8472" width="3.1640625" style="71" customWidth="1"/>
    <col min="8473" max="8473" width="11.33203125" style="71" customWidth="1"/>
    <col min="8474" max="8707" width="11.5" style="71"/>
    <col min="8708" max="8708" width="2.5" style="71" customWidth="1"/>
    <col min="8709" max="8709" width="5.83203125" style="71" customWidth="1"/>
    <col min="8710" max="8710" width="24.33203125" style="71" customWidth="1"/>
    <col min="8711" max="8711" width="19.6640625" style="71" customWidth="1"/>
    <col min="8712" max="8714" width="7" style="71" customWidth="1"/>
    <col min="8715" max="8715" width="13.33203125" style="71" bestFit="1" customWidth="1"/>
    <col min="8716" max="8716" width="19.6640625" style="71" customWidth="1"/>
    <col min="8717" max="8717" width="9.1640625" style="71" customWidth="1"/>
    <col min="8718" max="8718" width="19.6640625" style="71" customWidth="1"/>
    <col min="8719" max="8723" width="8.6640625" style="71" customWidth="1"/>
    <col min="8724" max="8724" width="2.5" style="71" customWidth="1"/>
    <col min="8725" max="8725" width="11.5" style="71"/>
    <col min="8726" max="8726" width="15.33203125" style="71" bestFit="1" customWidth="1"/>
    <col min="8727" max="8727" width="11.5" style="71"/>
    <col min="8728" max="8728" width="3.1640625" style="71" customWidth="1"/>
    <col min="8729" max="8729" width="11.33203125" style="71" customWidth="1"/>
    <col min="8730" max="8963" width="11.5" style="71"/>
    <col min="8964" max="8964" width="2.5" style="71" customWidth="1"/>
    <col min="8965" max="8965" width="5.83203125" style="71" customWidth="1"/>
    <col min="8966" max="8966" width="24.33203125" style="71" customWidth="1"/>
    <col min="8967" max="8967" width="19.6640625" style="71" customWidth="1"/>
    <col min="8968" max="8970" width="7" style="71" customWidth="1"/>
    <col min="8971" max="8971" width="13.33203125" style="71" bestFit="1" customWidth="1"/>
    <col min="8972" max="8972" width="19.6640625" style="71" customWidth="1"/>
    <col min="8973" max="8973" width="9.1640625" style="71" customWidth="1"/>
    <col min="8974" max="8974" width="19.6640625" style="71" customWidth="1"/>
    <col min="8975" max="8979" width="8.6640625" style="71" customWidth="1"/>
    <col min="8980" max="8980" width="2.5" style="71" customWidth="1"/>
    <col min="8981" max="8981" width="11.5" style="71"/>
    <col min="8982" max="8982" width="15.33203125" style="71" bestFit="1" customWidth="1"/>
    <col min="8983" max="8983" width="11.5" style="71"/>
    <col min="8984" max="8984" width="3.1640625" style="71" customWidth="1"/>
    <col min="8985" max="8985" width="11.33203125" style="71" customWidth="1"/>
    <col min="8986" max="9219" width="11.5" style="71"/>
    <col min="9220" max="9220" width="2.5" style="71" customWidth="1"/>
    <col min="9221" max="9221" width="5.83203125" style="71" customWidth="1"/>
    <col min="9222" max="9222" width="24.33203125" style="71" customWidth="1"/>
    <col min="9223" max="9223" width="19.6640625" style="71" customWidth="1"/>
    <col min="9224" max="9226" width="7" style="71" customWidth="1"/>
    <col min="9227" max="9227" width="13.33203125" style="71" bestFit="1" customWidth="1"/>
    <col min="9228" max="9228" width="19.6640625" style="71" customWidth="1"/>
    <col min="9229" max="9229" width="9.1640625" style="71" customWidth="1"/>
    <col min="9230" max="9230" width="19.6640625" style="71" customWidth="1"/>
    <col min="9231" max="9235" width="8.6640625" style="71" customWidth="1"/>
    <col min="9236" max="9236" width="2.5" style="71" customWidth="1"/>
    <col min="9237" max="9237" width="11.5" style="71"/>
    <col min="9238" max="9238" width="15.33203125" style="71" bestFit="1" customWidth="1"/>
    <col min="9239" max="9239" width="11.5" style="71"/>
    <col min="9240" max="9240" width="3.1640625" style="71" customWidth="1"/>
    <col min="9241" max="9241" width="11.33203125" style="71" customWidth="1"/>
    <col min="9242" max="9475" width="11.5" style="71"/>
    <col min="9476" max="9476" width="2.5" style="71" customWidth="1"/>
    <col min="9477" max="9477" width="5.83203125" style="71" customWidth="1"/>
    <col min="9478" max="9478" width="24.33203125" style="71" customWidth="1"/>
    <col min="9479" max="9479" width="19.6640625" style="71" customWidth="1"/>
    <col min="9480" max="9482" width="7" style="71" customWidth="1"/>
    <col min="9483" max="9483" width="13.33203125" style="71" bestFit="1" customWidth="1"/>
    <col min="9484" max="9484" width="19.6640625" style="71" customWidth="1"/>
    <col min="9485" max="9485" width="9.1640625" style="71" customWidth="1"/>
    <col min="9486" max="9486" width="19.6640625" style="71" customWidth="1"/>
    <col min="9487" max="9491" width="8.6640625" style="71" customWidth="1"/>
    <col min="9492" max="9492" width="2.5" style="71" customWidth="1"/>
    <col min="9493" max="9493" width="11.5" style="71"/>
    <col min="9494" max="9494" width="15.33203125" style="71" bestFit="1" customWidth="1"/>
    <col min="9495" max="9495" width="11.5" style="71"/>
    <col min="9496" max="9496" width="3.1640625" style="71" customWidth="1"/>
    <col min="9497" max="9497" width="11.33203125" style="71" customWidth="1"/>
    <col min="9498" max="9731" width="11.5" style="71"/>
    <col min="9732" max="9732" width="2.5" style="71" customWidth="1"/>
    <col min="9733" max="9733" width="5.83203125" style="71" customWidth="1"/>
    <col min="9734" max="9734" width="24.33203125" style="71" customWidth="1"/>
    <col min="9735" max="9735" width="19.6640625" style="71" customWidth="1"/>
    <col min="9736" max="9738" width="7" style="71" customWidth="1"/>
    <col min="9739" max="9739" width="13.33203125" style="71" bestFit="1" customWidth="1"/>
    <col min="9740" max="9740" width="19.6640625" style="71" customWidth="1"/>
    <col min="9741" max="9741" width="9.1640625" style="71" customWidth="1"/>
    <col min="9742" max="9742" width="19.6640625" style="71" customWidth="1"/>
    <col min="9743" max="9747" width="8.6640625" style="71" customWidth="1"/>
    <col min="9748" max="9748" width="2.5" style="71" customWidth="1"/>
    <col min="9749" max="9749" width="11.5" style="71"/>
    <col min="9750" max="9750" width="15.33203125" style="71" bestFit="1" customWidth="1"/>
    <col min="9751" max="9751" width="11.5" style="71"/>
    <col min="9752" max="9752" width="3.1640625" style="71" customWidth="1"/>
    <col min="9753" max="9753" width="11.33203125" style="71" customWidth="1"/>
    <col min="9754" max="9987" width="11.5" style="71"/>
    <col min="9988" max="9988" width="2.5" style="71" customWidth="1"/>
    <col min="9989" max="9989" width="5.83203125" style="71" customWidth="1"/>
    <col min="9990" max="9990" width="24.33203125" style="71" customWidth="1"/>
    <col min="9991" max="9991" width="19.6640625" style="71" customWidth="1"/>
    <col min="9992" max="9994" width="7" style="71" customWidth="1"/>
    <col min="9995" max="9995" width="13.33203125" style="71" bestFit="1" customWidth="1"/>
    <col min="9996" max="9996" width="19.6640625" style="71" customWidth="1"/>
    <col min="9997" max="9997" width="9.1640625" style="71" customWidth="1"/>
    <col min="9998" max="9998" width="19.6640625" style="71" customWidth="1"/>
    <col min="9999" max="10003" width="8.6640625" style="71" customWidth="1"/>
    <col min="10004" max="10004" width="2.5" style="71" customWidth="1"/>
    <col min="10005" max="10005" width="11.5" style="71"/>
    <col min="10006" max="10006" width="15.33203125" style="71" bestFit="1" customWidth="1"/>
    <col min="10007" max="10007" width="11.5" style="71"/>
    <col min="10008" max="10008" width="3.1640625" style="71" customWidth="1"/>
    <col min="10009" max="10009" width="11.33203125" style="71" customWidth="1"/>
    <col min="10010" max="10243" width="11.5" style="71"/>
    <col min="10244" max="10244" width="2.5" style="71" customWidth="1"/>
    <col min="10245" max="10245" width="5.83203125" style="71" customWidth="1"/>
    <col min="10246" max="10246" width="24.33203125" style="71" customWidth="1"/>
    <col min="10247" max="10247" width="19.6640625" style="71" customWidth="1"/>
    <col min="10248" max="10250" width="7" style="71" customWidth="1"/>
    <col min="10251" max="10251" width="13.33203125" style="71" bestFit="1" customWidth="1"/>
    <col min="10252" max="10252" width="19.6640625" style="71" customWidth="1"/>
    <col min="10253" max="10253" width="9.1640625" style="71" customWidth="1"/>
    <col min="10254" max="10254" width="19.6640625" style="71" customWidth="1"/>
    <col min="10255" max="10259" width="8.6640625" style="71" customWidth="1"/>
    <col min="10260" max="10260" width="2.5" style="71" customWidth="1"/>
    <col min="10261" max="10261" width="11.5" style="71"/>
    <col min="10262" max="10262" width="15.33203125" style="71" bestFit="1" customWidth="1"/>
    <col min="10263" max="10263" width="11.5" style="71"/>
    <col min="10264" max="10264" width="3.1640625" style="71" customWidth="1"/>
    <col min="10265" max="10265" width="11.33203125" style="71" customWidth="1"/>
    <col min="10266" max="10499" width="11.5" style="71"/>
    <col min="10500" max="10500" width="2.5" style="71" customWidth="1"/>
    <col min="10501" max="10501" width="5.83203125" style="71" customWidth="1"/>
    <col min="10502" max="10502" width="24.33203125" style="71" customWidth="1"/>
    <col min="10503" max="10503" width="19.6640625" style="71" customWidth="1"/>
    <col min="10504" max="10506" width="7" style="71" customWidth="1"/>
    <col min="10507" max="10507" width="13.33203125" style="71" bestFit="1" customWidth="1"/>
    <col min="10508" max="10508" width="19.6640625" style="71" customWidth="1"/>
    <col min="10509" max="10509" width="9.1640625" style="71" customWidth="1"/>
    <col min="10510" max="10510" width="19.6640625" style="71" customWidth="1"/>
    <col min="10511" max="10515" width="8.6640625" style="71" customWidth="1"/>
    <col min="10516" max="10516" width="2.5" style="71" customWidth="1"/>
    <col min="10517" max="10517" width="11.5" style="71"/>
    <col min="10518" max="10518" width="15.33203125" style="71" bestFit="1" customWidth="1"/>
    <col min="10519" max="10519" width="11.5" style="71"/>
    <col min="10520" max="10520" width="3.1640625" style="71" customWidth="1"/>
    <col min="10521" max="10521" width="11.33203125" style="71" customWidth="1"/>
    <col min="10522" max="10755" width="11.5" style="71"/>
    <col min="10756" max="10756" width="2.5" style="71" customWidth="1"/>
    <col min="10757" max="10757" width="5.83203125" style="71" customWidth="1"/>
    <col min="10758" max="10758" width="24.33203125" style="71" customWidth="1"/>
    <col min="10759" max="10759" width="19.6640625" style="71" customWidth="1"/>
    <col min="10760" max="10762" width="7" style="71" customWidth="1"/>
    <col min="10763" max="10763" width="13.33203125" style="71" bestFit="1" customWidth="1"/>
    <col min="10764" max="10764" width="19.6640625" style="71" customWidth="1"/>
    <col min="10765" max="10765" width="9.1640625" style="71" customWidth="1"/>
    <col min="10766" max="10766" width="19.6640625" style="71" customWidth="1"/>
    <col min="10767" max="10771" width="8.6640625" style="71" customWidth="1"/>
    <col min="10772" max="10772" width="2.5" style="71" customWidth="1"/>
    <col min="10773" max="10773" width="11.5" style="71"/>
    <col min="10774" max="10774" width="15.33203125" style="71" bestFit="1" customWidth="1"/>
    <col min="10775" max="10775" width="11.5" style="71"/>
    <col min="10776" max="10776" width="3.1640625" style="71" customWidth="1"/>
    <col min="10777" max="10777" width="11.33203125" style="71" customWidth="1"/>
    <col min="10778" max="11011" width="11.5" style="71"/>
    <col min="11012" max="11012" width="2.5" style="71" customWidth="1"/>
    <col min="11013" max="11013" width="5.83203125" style="71" customWidth="1"/>
    <col min="11014" max="11014" width="24.33203125" style="71" customWidth="1"/>
    <col min="11015" max="11015" width="19.6640625" style="71" customWidth="1"/>
    <col min="11016" max="11018" width="7" style="71" customWidth="1"/>
    <col min="11019" max="11019" width="13.33203125" style="71" bestFit="1" customWidth="1"/>
    <col min="11020" max="11020" width="19.6640625" style="71" customWidth="1"/>
    <col min="11021" max="11021" width="9.1640625" style="71" customWidth="1"/>
    <col min="11022" max="11022" width="19.6640625" style="71" customWidth="1"/>
    <col min="11023" max="11027" width="8.6640625" style="71" customWidth="1"/>
    <col min="11028" max="11028" width="2.5" style="71" customWidth="1"/>
    <col min="11029" max="11029" width="11.5" style="71"/>
    <col min="11030" max="11030" width="15.33203125" style="71" bestFit="1" customWidth="1"/>
    <col min="11031" max="11031" width="11.5" style="71"/>
    <col min="11032" max="11032" width="3.1640625" style="71" customWidth="1"/>
    <col min="11033" max="11033" width="11.33203125" style="71" customWidth="1"/>
    <col min="11034" max="11267" width="11.5" style="71"/>
    <col min="11268" max="11268" width="2.5" style="71" customWidth="1"/>
    <col min="11269" max="11269" width="5.83203125" style="71" customWidth="1"/>
    <col min="11270" max="11270" width="24.33203125" style="71" customWidth="1"/>
    <col min="11271" max="11271" width="19.6640625" style="71" customWidth="1"/>
    <col min="11272" max="11274" width="7" style="71" customWidth="1"/>
    <col min="11275" max="11275" width="13.33203125" style="71" bestFit="1" customWidth="1"/>
    <col min="11276" max="11276" width="19.6640625" style="71" customWidth="1"/>
    <col min="11277" max="11277" width="9.1640625" style="71" customWidth="1"/>
    <col min="11278" max="11278" width="19.6640625" style="71" customWidth="1"/>
    <col min="11279" max="11283" width="8.6640625" style="71" customWidth="1"/>
    <col min="11284" max="11284" width="2.5" style="71" customWidth="1"/>
    <col min="11285" max="11285" width="11.5" style="71"/>
    <col min="11286" max="11286" width="15.33203125" style="71" bestFit="1" customWidth="1"/>
    <col min="11287" max="11287" width="11.5" style="71"/>
    <col min="11288" max="11288" width="3.1640625" style="71" customWidth="1"/>
    <col min="11289" max="11289" width="11.33203125" style="71" customWidth="1"/>
    <col min="11290" max="11523" width="11.5" style="71"/>
    <col min="11524" max="11524" width="2.5" style="71" customWidth="1"/>
    <col min="11525" max="11525" width="5.83203125" style="71" customWidth="1"/>
    <col min="11526" max="11526" width="24.33203125" style="71" customWidth="1"/>
    <col min="11527" max="11527" width="19.6640625" style="71" customWidth="1"/>
    <col min="11528" max="11530" width="7" style="71" customWidth="1"/>
    <col min="11531" max="11531" width="13.33203125" style="71" bestFit="1" customWidth="1"/>
    <col min="11532" max="11532" width="19.6640625" style="71" customWidth="1"/>
    <col min="11533" max="11533" width="9.1640625" style="71" customWidth="1"/>
    <col min="11534" max="11534" width="19.6640625" style="71" customWidth="1"/>
    <col min="11535" max="11539" width="8.6640625" style="71" customWidth="1"/>
    <col min="11540" max="11540" width="2.5" style="71" customWidth="1"/>
    <col min="11541" max="11541" width="11.5" style="71"/>
    <col min="11542" max="11542" width="15.33203125" style="71" bestFit="1" customWidth="1"/>
    <col min="11543" max="11543" width="11.5" style="71"/>
    <col min="11544" max="11544" width="3.1640625" style="71" customWidth="1"/>
    <col min="11545" max="11545" width="11.33203125" style="71" customWidth="1"/>
    <col min="11546" max="11779" width="11.5" style="71"/>
    <col min="11780" max="11780" width="2.5" style="71" customWidth="1"/>
    <col min="11781" max="11781" width="5.83203125" style="71" customWidth="1"/>
    <col min="11782" max="11782" width="24.33203125" style="71" customWidth="1"/>
    <col min="11783" max="11783" width="19.6640625" style="71" customWidth="1"/>
    <col min="11784" max="11786" width="7" style="71" customWidth="1"/>
    <col min="11787" max="11787" width="13.33203125" style="71" bestFit="1" customWidth="1"/>
    <col min="11788" max="11788" width="19.6640625" style="71" customWidth="1"/>
    <col min="11789" max="11789" width="9.1640625" style="71" customWidth="1"/>
    <col min="11790" max="11790" width="19.6640625" style="71" customWidth="1"/>
    <col min="11791" max="11795" width="8.6640625" style="71" customWidth="1"/>
    <col min="11796" max="11796" width="2.5" style="71" customWidth="1"/>
    <col min="11797" max="11797" width="11.5" style="71"/>
    <col min="11798" max="11798" width="15.33203125" style="71" bestFit="1" customWidth="1"/>
    <col min="11799" max="11799" width="11.5" style="71"/>
    <col min="11800" max="11800" width="3.1640625" style="71" customWidth="1"/>
    <col min="11801" max="11801" width="11.33203125" style="71" customWidth="1"/>
    <col min="11802" max="12035" width="11.5" style="71"/>
    <col min="12036" max="12036" width="2.5" style="71" customWidth="1"/>
    <col min="12037" max="12037" width="5.83203125" style="71" customWidth="1"/>
    <col min="12038" max="12038" width="24.33203125" style="71" customWidth="1"/>
    <col min="12039" max="12039" width="19.6640625" style="71" customWidth="1"/>
    <col min="12040" max="12042" width="7" style="71" customWidth="1"/>
    <col min="12043" max="12043" width="13.33203125" style="71" bestFit="1" customWidth="1"/>
    <col min="12044" max="12044" width="19.6640625" style="71" customWidth="1"/>
    <col min="12045" max="12045" width="9.1640625" style="71" customWidth="1"/>
    <col min="12046" max="12046" width="19.6640625" style="71" customWidth="1"/>
    <col min="12047" max="12051" width="8.6640625" style="71" customWidth="1"/>
    <col min="12052" max="12052" width="2.5" style="71" customWidth="1"/>
    <col min="12053" max="12053" width="11.5" style="71"/>
    <col min="12054" max="12054" width="15.33203125" style="71" bestFit="1" customWidth="1"/>
    <col min="12055" max="12055" width="11.5" style="71"/>
    <col min="12056" max="12056" width="3.1640625" style="71" customWidth="1"/>
    <col min="12057" max="12057" width="11.33203125" style="71" customWidth="1"/>
    <col min="12058" max="12291" width="11.5" style="71"/>
    <col min="12292" max="12292" width="2.5" style="71" customWidth="1"/>
    <col min="12293" max="12293" width="5.83203125" style="71" customWidth="1"/>
    <col min="12294" max="12294" width="24.33203125" style="71" customWidth="1"/>
    <col min="12295" max="12295" width="19.6640625" style="71" customWidth="1"/>
    <col min="12296" max="12298" width="7" style="71" customWidth="1"/>
    <col min="12299" max="12299" width="13.33203125" style="71" bestFit="1" customWidth="1"/>
    <col min="12300" max="12300" width="19.6640625" style="71" customWidth="1"/>
    <col min="12301" max="12301" width="9.1640625" style="71" customWidth="1"/>
    <col min="12302" max="12302" width="19.6640625" style="71" customWidth="1"/>
    <col min="12303" max="12307" width="8.6640625" style="71" customWidth="1"/>
    <col min="12308" max="12308" width="2.5" style="71" customWidth="1"/>
    <col min="12309" max="12309" width="11.5" style="71"/>
    <col min="12310" max="12310" width="15.33203125" style="71" bestFit="1" customWidth="1"/>
    <col min="12311" max="12311" width="11.5" style="71"/>
    <col min="12312" max="12312" width="3.1640625" style="71" customWidth="1"/>
    <col min="12313" max="12313" width="11.33203125" style="71" customWidth="1"/>
    <col min="12314" max="12547" width="11.5" style="71"/>
    <col min="12548" max="12548" width="2.5" style="71" customWidth="1"/>
    <col min="12549" max="12549" width="5.83203125" style="71" customWidth="1"/>
    <col min="12550" max="12550" width="24.33203125" style="71" customWidth="1"/>
    <col min="12551" max="12551" width="19.6640625" style="71" customWidth="1"/>
    <col min="12552" max="12554" width="7" style="71" customWidth="1"/>
    <col min="12555" max="12555" width="13.33203125" style="71" bestFit="1" customWidth="1"/>
    <col min="12556" max="12556" width="19.6640625" style="71" customWidth="1"/>
    <col min="12557" max="12557" width="9.1640625" style="71" customWidth="1"/>
    <col min="12558" max="12558" width="19.6640625" style="71" customWidth="1"/>
    <col min="12559" max="12563" width="8.6640625" style="71" customWidth="1"/>
    <col min="12564" max="12564" width="2.5" style="71" customWidth="1"/>
    <col min="12565" max="12565" width="11.5" style="71"/>
    <col min="12566" max="12566" width="15.33203125" style="71" bestFit="1" customWidth="1"/>
    <col min="12567" max="12567" width="11.5" style="71"/>
    <col min="12568" max="12568" width="3.1640625" style="71" customWidth="1"/>
    <col min="12569" max="12569" width="11.33203125" style="71" customWidth="1"/>
    <col min="12570" max="12803" width="11.5" style="71"/>
    <col min="12804" max="12804" width="2.5" style="71" customWidth="1"/>
    <col min="12805" max="12805" width="5.83203125" style="71" customWidth="1"/>
    <col min="12806" max="12806" width="24.33203125" style="71" customWidth="1"/>
    <col min="12807" max="12807" width="19.6640625" style="71" customWidth="1"/>
    <col min="12808" max="12810" width="7" style="71" customWidth="1"/>
    <col min="12811" max="12811" width="13.33203125" style="71" bestFit="1" customWidth="1"/>
    <col min="12812" max="12812" width="19.6640625" style="71" customWidth="1"/>
    <col min="12813" max="12813" width="9.1640625" style="71" customWidth="1"/>
    <col min="12814" max="12814" width="19.6640625" style="71" customWidth="1"/>
    <col min="12815" max="12819" width="8.6640625" style="71" customWidth="1"/>
    <col min="12820" max="12820" width="2.5" style="71" customWidth="1"/>
    <col min="12821" max="12821" width="11.5" style="71"/>
    <col min="12822" max="12822" width="15.33203125" style="71" bestFit="1" customWidth="1"/>
    <col min="12823" max="12823" width="11.5" style="71"/>
    <col min="12824" max="12824" width="3.1640625" style="71" customWidth="1"/>
    <col min="12825" max="12825" width="11.33203125" style="71" customWidth="1"/>
    <col min="12826" max="13059" width="11.5" style="71"/>
    <col min="13060" max="13060" width="2.5" style="71" customWidth="1"/>
    <col min="13061" max="13061" width="5.83203125" style="71" customWidth="1"/>
    <col min="13062" max="13062" width="24.33203125" style="71" customWidth="1"/>
    <col min="13063" max="13063" width="19.6640625" style="71" customWidth="1"/>
    <col min="13064" max="13066" width="7" style="71" customWidth="1"/>
    <col min="13067" max="13067" width="13.33203125" style="71" bestFit="1" customWidth="1"/>
    <col min="13068" max="13068" width="19.6640625" style="71" customWidth="1"/>
    <col min="13069" max="13069" width="9.1640625" style="71" customWidth="1"/>
    <col min="13070" max="13070" width="19.6640625" style="71" customWidth="1"/>
    <col min="13071" max="13075" width="8.6640625" style="71" customWidth="1"/>
    <col min="13076" max="13076" width="2.5" style="71" customWidth="1"/>
    <col min="13077" max="13077" width="11.5" style="71"/>
    <col min="13078" max="13078" width="15.33203125" style="71" bestFit="1" customWidth="1"/>
    <col min="13079" max="13079" width="11.5" style="71"/>
    <col min="13080" max="13080" width="3.1640625" style="71" customWidth="1"/>
    <col min="13081" max="13081" width="11.33203125" style="71" customWidth="1"/>
    <col min="13082" max="13315" width="11.5" style="71"/>
    <col min="13316" max="13316" width="2.5" style="71" customWidth="1"/>
    <col min="13317" max="13317" width="5.83203125" style="71" customWidth="1"/>
    <col min="13318" max="13318" width="24.33203125" style="71" customWidth="1"/>
    <col min="13319" max="13319" width="19.6640625" style="71" customWidth="1"/>
    <col min="13320" max="13322" width="7" style="71" customWidth="1"/>
    <col min="13323" max="13323" width="13.33203125" style="71" bestFit="1" customWidth="1"/>
    <col min="13324" max="13324" width="19.6640625" style="71" customWidth="1"/>
    <col min="13325" max="13325" width="9.1640625" style="71" customWidth="1"/>
    <col min="13326" max="13326" width="19.6640625" style="71" customWidth="1"/>
    <col min="13327" max="13331" width="8.6640625" style="71" customWidth="1"/>
    <col min="13332" max="13332" width="2.5" style="71" customWidth="1"/>
    <col min="13333" max="13333" width="11.5" style="71"/>
    <col min="13334" max="13334" width="15.33203125" style="71" bestFit="1" customWidth="1"/>
    <col min="13335" max="13335" width="11.5" style="71"/>
    <col min="13336" max="13336" width="3.1640625" style="71" customWidth="1"/>
    <col min="13337" max="13337" width="11.33203125" style="71" customWidth="1"/>
    <col min="13338" max="13571" width="11.5" style="71"/>
    <col min="13572" max="13572" width="2.5" style="71" customWidth="1"/>
    <col min="13573" max="13573" width="5.83203125" style="71" customWidth="1"/>
    <col min="13574" max="13574" width="24.33203125" style="71" customWidth="1"/>
    <col min="13575" max="13575" width="19.6640625" style="71" customWidth="1"/>
    <col min="13576" max="13578" width="7" style="71" customWidth="1"/>
    <col min="13579" max="13579" width="13.33203125" style="71" bestFit="1" customWidth="1"/>
    <col min="13580" max="13580" width="19.6640625" style="71" customWidth="1"/>
    <col min="13581" max="13581" width="9.1640625" style="71" customWidth="1"/>
    <col min="13582" max="13582" width="19.6640625" style="71" customWidth="1"/>
    <col min="13583" max="13587" width="8.6640625" style="71" customWidth="1"/>
    <col min="13588" max="13588" width="2.5" style="71" customWidth="1"/>
    <col min="13589" max="13589" width="11.5" style="71"/>
    <col min="13590" max="13590" width="15.33203125" style="71" bestFit="1" customWidth="1"/>
    <col min="13591" max="13591" width="11.5" style="71"/>
    <col min="13592" max="13592" width="3.1640625" style="71" customWidth="1"/>
    <col min="13593" max="13593" width="11.33203125" style="71" customWidth="1"/>
    <col min="13594" max="13827" width="11.5" style="71"/>
    <col min="13828" max="13828" width="2.5" style="71" customWidth="1"/>
    <col min="13829" max="13829" width="5.83203125" style="71" customWidth="1"/>
    <col min="13830" max="13830" width="24.33203125" style="71" customWidth="1"/>
    <col min="13831" max="13831" width="19.6640625" style="71" customWidth="1"/>
    <col min="13832" max="13834" width="7" style="71" customWidth="1"/>
    <col min="13835" max="13835" width="13.33203125" style="71" bestFit="1" customWidth="1"/>
    <col min="13836" max="13836" width="19.6640625" style="71" customWidth="1"/>
    <col min="13837" max="13837" width="9.1640625" style="71" customWidth="1"/>
    <col min="13838" max="13838" width="19.6640625" style="71" customWidth="1"/>
    <col min="13839" max="13843" width="8.6640625" style="71" customWidth="1"/>
    <col min="13844" max="13844" width="2.5" style="71" customWidth="1"/>
    <col min="13845" max="13845" width="11.5" style="71"/>
    <col min="13846" max="13846" width="15.33203125" style="71" bestFit="1" customWidth="1"/>
    <col min="13847" max="13847" width="11.5" style="71"/>
    <col min="13848" max="13848" width="3.1640625" style="71" customWidth="1"/>
    <col min="13849" max="13849" width="11.33203125" style="71" customWidth="1"/>
    <col min="13850" max="14083" width="11.5" style="71"/>
    <col min="14084" max="14084" width="2.5" style="71" customWidth="1"/>
    <col min="14085" max="14085" width="5.83203125" style="71" customWidth="1"/>
    <col min="14086" max="14086" width="24.33203125" style="71" customWidth="1"/>
    <col min="14087" max="14087" width="19.6640625" style="71" customWidth="1"/>
    <col min="14088" max="14090" width="7" style="71" customWidth="1"/>
    <col min="14091" max="14091" width="13.33203125" style="71" bestFit="1" customWidth="1"/>
    <col min="14092" max="14092" width="19.6640625" style="71" customWidth="1"/>
    <col min="14093" max="14093" width="9.1640625" style="71" customWidth="1"/>
    <col min="14094" max="14094" width="19.6640625" style="71" customWidth="1"/>
    <col min="14095" max="14099" width="8.6640625" style="71" customWidth="1"/>
    <col min="14100" max="14100" width="2.5" style="71" customWidth="1"/>
    <col min="14101" max="14101" width="11.5" style="71"/>
    <col min="14102" max="14102" width="15.33203125" style="71" bestFit="1" customWidth="1"/>
    <col min="14103" max="14103" width="11.5" style="71"/>
    <col min="14104" max="14104" width="3.1640625" style="71" customWidth="1"/>
    <col min="14105" max="14105" width="11.33203125" style="71" customWidth="1"/>
    <col min="14106" max="14339" width="11.5" style="71"/>
    <col min="14340" max="14340" width="2.5" style="71" customWidth="1"/>
    <col min="14341" max="14341" width="5.83203125" style="71" customWidth="1"/>
    <col min="14342" max="14342" width="24.33203125" style="71" customWidth="1"/>
    <col min="14343" max="14343" width="19.6640625" style="71" customWidth="1"/>
    <col min="14344" max="14346" width="7" style="71" customWidth="1"/>
    <col min="14347" max="14347" width="13.33203125" style="71" bestFit="1" customWidth="1"/>
    <col min="14348" max="14348" width="19.6640625" style="71" customWidth="1"/>
    <col min="14349" max="14349" width="9.1640625" style="71" customWidth="1"/>
    <col min="14350" max="14350" width="19.6640625" style="71" customWidth="1"/>
    <col min="14351" max="14355" width="8.6640625" style="71" customWidth="1"/>
    <col min="14356" max="14356" width="2.5" style="71" customWidth="1"/>
    <col min="14357" max="14357" width="11.5" style="71"/>
    <col min="14358" max="14358" width="15.33203125" style="71" bestFit="1" customWidth="1"/>
    <col min="14359" max="14359" width="11.5" style="71"/>
    <col min="14360" max="14360" width="3.1640625" style="71" customWidth="1"/>
    <col min="14361" max="14361" width="11.33203125" style="71" customWidth="1"/>
    <col min="14362" max="14595" width="11.5" style="71"/>
    <col min="14596" max="14596" width="2.5" style="71" customWidth="1"/>
    <col min="14597" max="14597" width="5.83203125" style="71" customWidth="1"/>
    <col min="14598" max="14598" width="24.33203125" style="71" customWidth="1"/>
    <col min="14599" max="14599" width="19.6640625" style="71" customWidth="1"/>
    <col min="14600" max="14602" width="7" style="71" customWidth="1"/>
    <col min="14603" max="14603" width="13.33203125" style="71" bestFit="1" customWidth="1"/>
    <col min="14604" max="14604" width="19.6640625" style="71" customWidth="1"/>
    <col min="14605" max="14605" width="9.1640625" style="71" customWidth="1"/>
    <col min="14606" max="14606" width="19.6640625" style="71" customWidth="1"/>
    <col min="14607" max="14611" width="8.6640625" style="71" customWidth="1"/>
    <col min="14612" max="14612" width="2.5" style="71" customWidth="1"/>
    <col min="14613" max="14613" width="11.5" style="71"/>
    <col min="14614" max="14614" width="15.33203125" style="71" bestFit="1" customWidth="1"/>
    <col min="14615" max="14615" width="11.5" style="71"/>
    <col min="14616" max="14616" width="3.1640625" style="71" customWidth="1"/>
    <col min="14617" max="14617" width="11.33203125" style="71" customWidth="1"/>
    <col min="14618" max="14851" width="11.5" style="71"/>
    <col min="14852" max="14852" width="2.5" style="71" customWidth="1"/>
    <col min="14853" max="14853" width="5.83203125" style="71" customWidth="1"/>
    <col min="14854" max="14854" width="24.33203125" style="71" customWidth="1"/>
    <col min="14855" max="14855" width="19.6640625" style="71" customWidth="1"/>
    <col min="14856" max="14858" width="7" style="71" customWidth="1"/>
    <col min="14859" max="14859" width="13.33203125" style="71" bestFit="1" customWidth="1"/>
    <col min="14860" max="14860" width="19.6640625" style="71" customWidth="1"/>
    <col min="14861" max="14861" width="9.1640625" style="71" customWidth="1"/>
    <col min="14862" max="14862" width="19.6640625" style="71" customWidth="1"/>
    <col min="14863" max="14867" width="8.6640625" style="71" customWidth="1"/>
    <col min="14868" max="14868" width="2.5" style="71" customWidth="1"/>
    <col min="14869" max="14869" width="11.5" style="71"/>
    <col min="14870" max="14870" width="15.33203125" style="71" bestFit="1" customWidth="1"/>
    <col min="14871" max="14871" width="11.5" style="71"/>
    <col min="14872" max="14872" width="3.1640625" style="71" customWidth="1"/>
    <col min="14873" max="14873" width="11.33203125" style="71" customWidth="1"/>
    <col min="14874" max="15107" width="11.5" style="71"/>
    <col min="15108" max="15108" width="2.5" style="71" customWidth="1"/>
    <col min="15109" max="15109" width="5.83203125" style="71" customWidth="1"/>
    <col min="15110" max="15110" width="24.33203125" style="71" customWidth="1"/>
    <col min="15111" max="15111" width="19.6640625" style="71" customWidth="1"/>
    <col min="15112" max="15114" width="7" style="71" customWidth="1"/>
    <col min="15115" max="15115" width="13.33203125" style="71" bestFit="1" customWidth="1"/>
    <col min="15116" max="15116" width="19.6640625" style="71" customWidth="1"/>
    <col min="15117" max="15117" width="9.1640625" style="71" customWidth="1"/>
    <col min="15118" max="15118" width="19.6640625" style="71" customWidth="1"/>
    <col min="15119" max="15123" width="8.6640625" style="71" customWidth="1"/>
    <col min="15124" max="15124" width="2.5" style="71" customWidth="1"/>
    <col min="15125" max="15125" width="11.5" style="71"/>
    <col min="15126" max="15126" width="15.33203125" style="71" bestFit="1" customWidth="1"/>
    <col min="15127" max="15127" width="11.5" style="71"/>
    <col min="15128" max="15128" width="3.1640625" style="71" customWidth="1"/>
    <col min="15129" max="15129" width="11.33203125" style="71" customWidth="1"/>
    <col min="15130" max="15363" width="11.5" style="71"/>
    <col min="15364" max="15364" width="2.5" style="71" customWidth="1"/>
    <col min="15365" max="15365" width="5.83203125" style="71" customWidth="1"/>
    <col min="15366" max="15366" width="24.33203125" style="71" customWidth="1"/>
    <col min="15367" max="15367" width="19.6640625" style="71" customWidth="1"/>
    <col min="15368" max="15370" width="7" style="71" customWidth="1"/>
    <col min="15371" max="15371" width="13.33203125" style="71" bestFit="1" customWidth="1"/>
    <col min="15372" max="15372" width="19.6640625" style="71" customWidth="1"/>
    <col min="15373" max="15373" width="9.1640625" style="71" customWidth="1"/>
    <col min="15374" max="15374" width="19.6640625" style="71" customWidth="1"/>
    <col min="15375" max="15379" width="8.6640625" style="71" customWidth="1"/>
    <col min="15380" max="15380" width="2.5" style="71" customWidth="1"/>
    <col min="15381" max="15381" width="11.5" style="71"/>
    <col min="15382" max="15382" width="15.33203125" style="71" bestFit="1" customWidth="1"/>
    <col min="15383" max="15383" width="11.5" style="71"/>
    <col min="15384" max="15384" width="3.1640625" style="71" customWidth="1"/>
    <col min="15385" max="15385" width="11.33203125" style="71" customWidth="1"/>
    <col min="15386" max="15619" width="11.5" style="71"/>
    <col min="15620" max="15620" width="2.5" style="71" customWidth="1"/>
    <col min="15621" max="15621" width="5.83203125" style="71" customWidth="1"/>
    <col min="15622" max="15622" width="24.33203125" style="71" customWidth="1"/>
    <col min="15623" max="15623" width="19.6640625" style="71" customWidth="1"/>
    <col min="15624" max="15626" width="7" style="71" customWidth="1"/>
    <col min="15627" max="15627" width="13.33203125" style="71" bestFit="1" customWidth="1"/>
    <col min="15628" max="15628" width="19.6640625" style="71" customWidth="1"/>
    <col min="15629" max="15629" width="9.1640625" style="71" customWidth="1"/>
    <col min="15630" max="15630" width="19.6640625" style="71" customWidth="1"/>
    <col min="15631" max="15635" width="8.6640625" style="71" customWidth="1"/>
    <col min="15636" max="15636" width="2.5" style="71" customWidth="1"/>
    <col min="15637" max="15637" width="11.5" style="71"/>
    <col min="15638" max="15638" width="15.33203125" style="71" bestFit="1" customWidth="1"/>
    <col min="15639" max="15639" width="11.5" style="71"/>
    <col min="15640" max="15640" width="3.1640625" style="71" customWidth="1"/>
    <col min="15641" max="15641" width="11.33203125" style="71" customWidth="1"/>
    <col min="15642" max="15875" width="11.5" style="71"/>
    <col min="15876" max="15876" width="2.5" style="71" customWidth="1"/>
    <col min="15877" max="15877" width="5.83203125" style="71" customWidth="1"/>
    <col min="15878" max="15878" width="24.33203125" style="71" customWidth="1"/>
    <col min="15879" max="15879" width="19.6640625" style="71" customWidth="1"/>
    <col min="15880" max="15882" width="7" style="71" customWidth="1"/>
    <col min="15883" max="15883" width="13.33203125" style="71" bestFit="1" customWidth="1"/>
    <col min="15884" max="15884" width="19.6640625" style="71" customWidth="1"/>
    <col min="15885" max="15885" width="9.1640625" style="71" customWidth="1"/>
    <col min="15886" max="15886" width="19.6640625" style="71" customWidth="1"/>
    <col min="15887" max="15891" width="8.6640625" style="71" customWidth="1"/>
    <col min="15892" max="15892" width="2.5" style="71" customWidth="1"/>
    <col min="15893" max="15893" width="11.5" style="71"/>
    <col min="15894" max="15894" width="15.33203125" style="71" bestFit="1" customWidth="1"/>
    <col min="15895" max="15895" width="11.5" style="71"/>
    <col min="15896" max="15896" width="3.1640625" style="71" customWidth="1"/>
    <col min="15897" max="15897" width="11.33203125" style="71" customWidth="1"/>
    <col min="15898" max="16131" width="11.5" style="71"/>
    <col min="16132" max="16132" width="2.5" style="71" customWidth="1"/>
    <col min="16133" max="16133" width="5.83203125" style="71" customWidth="1"/>
    <col min="16134" max="16134" width="24.33203125" style="71" customWidth="1"/>
    <col min="16135" max="16135" width="19.6640625" style="71" customWidth="1"/>
    <col min="16136" max="16138" width="7" style="71" customWidth="1"/>
    <col min="16139" max="16139" width="13.33203125" style="71" bestFit="1" customWidth="1"/>
    <col min="16140" max="16140" width="19.6640625" style="71" customWidth="1"/>
    <col min="16141" max="16141" width="9.1640625" style="71" customWidth="1"/>
    <col min="16142" max="16142" width="19.6640625" style="71" customWidth="1"/>
    <col min="16143" max="16147" width="8.6640625" style="71" customWidth="1"/>
    <col min="16148" max="16148" width="2.5" style="71" customWidth="1"/>
    <col min="16149" max="16149" width="11.5" style="71"/>
    <col min="16150" max="16150" width="15.33203125" style="71" bestFit="1" customWidth="1"/>
    <col min="16151" max="16151" width="11.5" style="71"/>
    <col min="16152" max="16152" width="3.1640625" style="71" customWidth="1"/>
    <col min="16153" max="16153" width="11.33203125" style="71" customWidth="1"/>
    <col min="16154" max="16384" width="11.5" style="71"/>
  </cols>
  <sheetData>
    <row r="2" spans="2:33" ht="40" customHeight="1" x14ac:dyDescent="0.2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1"/>
      <c r="U2" s="87"/>
      <c r="V2" s="88"/>
      <c r="W2" s="87"/>
      <c r="X2" s="87"/>
      <c r="Y2" s="87"/>
      <c r="Z2" s="87"/>
      <c r="AA2" s="87"/>
      <c r="AB2" s="87"/>
      <c r="AC2" s="87"/>
      <c r="AD2" s="89"/>
      <c r="AE2" s="89"/>
      <c r="AF2" s="89"/>
      <c r="AG2" s="89"/>
    </row>
    <row r="3" spans="2:33" x14ac:dyDescent="0.2">
      <c r="B3" s="187" t="s">
        <v>338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"/>
      <c r="U3" s="87"/>
      <c r="V3" s="87"/>
      <c r="W3" s="87"/>
      <c r="X3" s="87"/>
      <c r="Y3" s="87"/>
      <c r="Z3" s="87"/>
      <c r="AA3" s="87"/>
      <c r="AB3" s="87"/>
      <c r="AC3" s="87"/>
      <c r="AD3" s="89"/>
      <c r="AE3" s="89"/>
      <c r="AF3" s="89"/>
      <c r="AG3" s="89"/>
    </row>
    <row r="4" spans="2:33" ht="20" customHeight="1" x14ac:dyDescent="0.2">
      <c r="B4" s="188" t="s">
        <v>1</v>
      </c>
      <c r="C4" s="189"/>
      <c r="D4" s="190"/>
      <c r="E4" s="191"/>
      <c r="F4" s="191"/>
      <c r="G4" s="191"/>
      <c r="H4" s="191"/>
      <c r="I4" s="192"/>
      <c r="J4" s="72"/>
      <c r="K4" s="72"/>
      <c r="L4" s="72"/>
      <c r="M4" s="72"/>
      <c r="N4" s="188" t="s">
        <v>2</v>
      </c>
      <c r="O4" s="193"/>
      <c r="P4" s="194"/>
      <c r="Q4" s="195">
        <v>44927</v>
      </c>
      <c r="R4" s="196"/>
      <c r="S4" s="19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9"/>
      <c r="AG4" s="89"/>
    </row>
    <row r="5" spans="2:33" ht="20" customHeight="1" x14ac:dyDescent="0.2">
      <c r="B5" s="198" t="s">
        <v>3</v>
      </c>
      <c r="C5" s="199"/>
      <c r="D5" s="200"/>
      <c r="E5" s="201"/>
      <c r="F5" s="201"/>
      <c r="G5" s="201"/>
      <c r="H5" s="201"/>
      <c r="I5" s="202"/>
      <c r="J5" s="72"/>
      <c r="K5" s="72"/>
      <c r="L5" s="72"/>
      <c r="M5" s="72"/>
      <c r="N5" s="203" t="s">
        <v>4</v>
      </c>
      <c r="O5" s="204"/>
      <c r="P5" s="205"/>
      <c r="Q5" s="206">
        <v>0.3</v>
      </c>
      <c r="R5" s="207"/>
      <c r="S5" s="208"/>
      <c r="T5" s="19"/>
      <c r="U5" s="90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9"/>
      <c r="AG5" s="89"/>
    </row>
    <row r="6" spans="2:33" ht="20" customHeight="1" x14ac:dyDescent="0.2">
      <c r="B6" s="209" t="s">
        <v>5</v>
      </c>
      <c r="C6" s="210"/>
      <c r="D6" s="211"/>
      <c r="E6" s="212"/>
      <c r="F6" s="212"/>
      <c r="G6" s="212"/>
      <c r="H6" s="212"/>
      <c r="I6" s="213"/>
      <c r="J6" s="72"/>
      <c r="K6" s="72"/>
      <c r="L6" s="72"/>
      <c r="M6" s="72"/>
      <c r="N6" s="72"/>
      <c r="O6" s="72"/>
      <c r="P6" s="72"/>
      <c r="Q6" s="72"/>
      <c r="R6" s="72"/>
      <c r="S6" s="72"/>
      <c r="T6" s="19"/>
      <c r="U6" s="90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9"/>
      <c r="AG6" s="89"/>
    </row>
    <row r="7" spans="2:33" x14ac:dyDescent="0.2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"/>
      <c r="U7" s="87"/>
      <c r="V7" s="87"/>
      <c r="W7" s="87"/>
      <c r="X7" s="87"/>
      <c r="Y7" s="87"/>
      <c r="Z7" s="87"/>
      <c r="AA7" s="87"/>
      <c r="AB7" s="87"/>
      <c r="AC7" s="87"/>
      <c r="AD7" s="89"/>
      <c r="AE7" s="89"/>
      <c r="AF7" s="89"/>
      <c r="AG7" s="89"/>
    </row>
    <row r="8" spans="2:33" x14ac:dyDescent="0.2">
      <c r="B8" s="48" t="s">
        <v>6</v>
      </c>
      <c r="C8" s="49" t="s">
        <v>7</v>
      </c>
      <c r="D8" s="50" t="s">
        <v>8</v>
      </c>
      <c r="E8" s="48" t="s">
        <v>9</v>
      </c>
      <c r="F8" s="49" t="s">
        <v>10</v>
      </c>
      <c r="G8" s="48" t="s">
        <v>11</v>
      </c>
      <c r="H8" s="157" t="s">
        <v>12</v>
      </c>
      <c r="I8" s="158"/>
      <c r="J8" s="160" t="s">
        <v>102</v>
      </c>
      <c r="K8" s="157"/>
      <c r="L8" s="161"/>
      <c r="M8" s="157" t="s">
        <v>13</v>
      </c>
      <c r="N8" s="159"/>
      <c r="O8" s="48" t="s">
        <v>14</v>
      </c>
      <c r="P8" s="48" t="s">
        <v>15</v>
      </c>
      <c r="Q8" s="48" t="s">
        <v>16</v>
      </c>
      <c r="R8" s="48" t="s">
        <v>17</v>
      </c>
      <c r="S8" s="49" t="s">
        <v>18</v>
      </c>
      <c r="T8" s="1"/>
      <c r="U8" s="93" t="s">
        <v>19</v>
      </c>
      <c r="V8" s="93"/>
      <c r="W8" s="93"/>
      <c r="X8" s="94"/>
      <c r="Y8" s="93" t="s">
        <v>20</v>
      </c>
      <c r="Z8" s="93"/>
      <c r="AA8" s="93"/>
      <c r="AB8" s="93" t="s">
        <v>20</v>
      </c>
      <c r="AC8" s="93" t="s">
        <v>106</v>
      </c>
      <c r="AD8" s="93"/>
      <c r="AE8" s="95"/>
      <c r="AF8" s="89"/>
      <c r="AG8" s="89"/>
    </row>
    <row r="9" spans="2:33" x14ac:dyDescent="0.2">
      <c r="B9" s="51"/>
      <c r="C9" s="52"/>
      <c r="D9" s="53"/>
      <c r="E9" s="54" t="s">
        <v>21</v>
      </c>
      <c r="F9" s="55" t="s">
        <v>21</v>
      </c>
      <c r="G9" s="51"/>
      <c r="H9" s="56"/>
      <c r="I9" s="55" t="s">
        <v>22</v>
      </c>
      <c r="J9" s="162" t="s">
        <v>103</v>
      </c>
      <c r="K9" s="163"/>
      <c r="L9" s="164"/>
      <c r="M9" s="58"/>
      <c r="N9" s="55" t="s">
        <v>22</v>
      </c>
      <c r="O9" s="54" t="s">
        <v>23</v>
      </c>
      <c r="P9" s="54" t="s">
        <v>22</v>
      </c>
      <c r="Q9" s="54" t="s">
        <v>22</v>
      </c>
      <c r="R9" s="54" t="s">
        <v>22</v>
      </c>
      <c r="S9" s="55" t="s">
        <v>22</v>
      </c>
      <c r="T9" s="1"/>
      <c r="U9" s="96" t="str">
        <f>Z44</f>
        <v>Inland</v>
      </c>
      <c r="V9" s="96" t="s">
        <v>24</v>
      </c>
      <c r="W9" s="96" t="s">
        <v>25</v>
      </c>
      <c r="X9" s="94"/>
      <c r="Y9" s="96" t="s">
        <v>26</v>
      </c>
      <c r="Z9" s="96" t="s">
        <v>24</v>
      </c>
      <c r="AA9" s="96" t="s">
        <v>25</v>
      </c>
      <c r="AB9" s="96" t="s">
        <v>99</v>
      </c>
      <c r="AC9" s="96" t="s">
        <v>107</v>
      </c>
      <c r="AD9" s="96" t="s">
        <v>108</v>
      </c>
      <c r="AE9" s="95"/>
      <c r="AF9" s="89"/>
      <c r="AG9" s="89"/>
    </row>
    <row r="10" spans="2:33" ht="20" customHeight="1" x14ac:dyDescent="0.2">
      <c r="B10" s="143" t="s">
        <v>27</v>
      </c>
      <c r="C10" s="144"/>
      <c r="D10" s="144"/>
      <c r="E10" s="144"/>
      <c r="F10" s="145"/>
      <c r="G10" s="20">
        <v>0</v>
      </c>
      <c r="H10" s="57"/>
      <c r="I10" s="20">
        <v>0</v>
      </c>
      <c r="J10" s="77" t="s">
        <v>99</v>
      </c>
      <c r="K10" s="77" t="s">
        <v>100</v>
      </c>
      <c r="L10" s="56" t="s">
        <v>101</v>
      </c>
      <c r="M10" s="57"/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"/>
      <c r="U10" s="96"/>
      <c r="V10" s="96"/>
      <c r="W10" s="96"/>
      <c r="X10" s="94"/>
      <c r="Y10" s="96"/>
      <c r="Z10" s="96"/>
      <c r="AA10" s="96"/>
      <c r="AB10" s="94"/>
      <c r="AC10" s="94"/>
      <c r="AD10" s="95"/>
      <c r="AE10" s="95"/>
      <c r="AF10" s="89"/>
      <c r="AG10" s="89"/>
    </row>
    <row r="11" spans="2:33" x14ac:dyDescent="0.2">
      <c r="B11" s="73">
        <v>1</v>
      </c>
      <c r="C11" s="21"/>
      <c r="D11" s="22"/>
      <c r="E11" s="23"/>
      <c r="F11" s="23"/>
      <c r="G11" s="25">
        <f t="shared" ref="G11:G41" si="0">IF(AND(ISNUMBER(E11),ISNUMBER(F11)),MAX(ROUND(IF(F11&lt;E11,MOD(F11-E11,1),F11-E11)*24,2),0),0)</f>
        <v>0</v>
      </c>
      <c r="H11" s="26" t="s">
        <v>28</v>
      </c>
      <c r="I11" s="47" t="str">
        <f>IF(H11="An-/Abreisetag",14,IF(H11&lt;&gt;"Keines",IF(G11&lt;=8,0,IF(AND(G11&gt;8,G11&lt;24),14,28)),""))</f>
        <v/>
      </c>
      <c r="J11" s="78">
        <v>0</v>
      </c>
      <c r="K11" s="78">
        <v>0</v>
      </c>
      <c r="L11" s="80">
        <v>0</v>
      </c>
      <c r="M11" s="26" t="s">
        <v>28</v>
      </c>
      <c r="N11" s="47" t="str">
        <f>IF(M11 = "Inland",20,"")</f>
        <v/>
      </c>
      <c r="O11" s="29"/>
      <c r="P11" s="30"/>
      <c r="Q11" s="30"/>
      <c r="R11" s="30"/>
      <c r="S11" s="30"/>
      <c r="T11" s="1"/>
      <c r="U11" s="94">
        <f t="shared" ref="U11:U41" si="1">IF(OR($H11=$Z$44,$H11=$Z$45,$H11=$Z$46),$I11,0)</f>
        <v>0</v>
      </c>
      <c r="V11" s="94">
        <f t="shared" ref="V11:W41" si="2">IF($H11=V$9,$I11,0)</f>
        <v>0</v>
      </c>
      <c r="W11" s="94">
        <f t="shared" si="2"/>
        <v>0</v>
      </c>
      <c r="X11" s="94"/>
      <c r="Y11" s="94">
        <f t="shared" ref="Y11:AA41" si="3">IF($M11=Y$9,$N11,0)</f>
        <v>0</v>
      </c>
      <c r="Z11" s="94">
        <f t="shared" si="3"/>
        <v>0</v>
      </c>
      <c r="AA11" s="94">
        <f t="shared" si="3"/>
        <v>0</v>
      </c>
      <c r="AB11" s="94">
        <f t="shared" ref="AB11:AB41" si="4">IF(J11=1,I11*0.2,0)</f>
        <v>0</v>
      </c>
      <c r="AC11" s="94">
        <f t="shared" ref="AC11:AC40" si="5">IF(K11=1,I11*0.4,0)</f>
        <v>0</v>
      </c>
      <c r="AD11" s="94">
        <f t="shared" ref="AD11:AD41" si="6">IF(L11=1,I11*0.4,0)</f>
        <v>0</v>
      </c>
      <c r="AE11" s="95"/>
      <c r="AF11" s="89"/>
      <c r="AG11" s="89"/>
    </row>
    <row r="12" spans="2:33" x14ac:dyDescent="0.2">
      <c r="B12" s="74">
        <v>2</v>
      </c>
      <c r="C12" s="31"/>
      <c r="D12" s="31"/>
      <c r="E12" s="24"/>
      <c r="F12" s="24"/>
      <c r="G12" s="32">
        <f t="shared" si="0"/>
        <v>0</v>
      </c>
      <c r="H12" s="26" t="s">
        <v>28</v>
      </c>
      <c r="I12" s="47" t="str">
        <f t="shared" ref="I12:I27" si="7">IF(H12="An-/Abreisetag",14,IF(H12&lt;&gt;"Keines",IF(G12&lt;=8,0,IF(AND(G12&gt;8,G12&lt;24),14,28)),""))</f>
        <v/>
      </c>
      <c r="J12" s="79">
        <v>0</v>
      </c>
      <c r="K12" s="79">
        <v>0</v>
      </c>
      <c r="L12" s="81">
        <v>0</v>
      </c>
      <c r="M12" s="26" t="s">
        <v>28</v>
      </c>
      <c r="N12" s="47" t="str">
        <f t="shared" ref="N12:N41" si="8">IF(M12 = "Inland",20,"")</f>
        <v/>
      </c>
      <c r="O12" s="33"/>
      <c r="P12" s="34"/>
      <c r="Q12" s="34"/>
      <c r="R12" s="34"/>
      <c r="S12" s="34"/>
      <c r="T12" s="1"/>
      <c r="U12" s="94">
        <f t="shared" si="1"/>
        <v>0</v>
      </c>
      <c r="V12" s="94">
        <f t="shared" si="2"/>
        <v>0</v>
      </c>
      <c r="W12" s="94">
        <f t="shared" si="2"/>
        <v>0</v>
      </c>
      <c r="X12" s="94"/>
      <c r="Y12" s="94">
        <f t="shared" si="3"/>
        <v>0</v>
      </c>
      <c r="Z12" s="94">
        <f t="shared" si="3"/>
        <v>0</v>
      </c>
      <c r="AA12" s="94">
        <f t="shared" si="3"/>
        <v>0</v>
      </c>
      <c r="AB12" s="94">
        <f t="shared" si="4"/>
        <v>0</v>
      </c>
      <c r="AC12" s="94">
        <f t="shared" si="5"/>
        <v>0</v>
      </c>
      <c r="AD12" s="94">
        <f t="shared" si="6"/>
        <v>0</v>
      </c>
      <c r="AE12" s="95"/>
      <c r="AF12" s="89"/>
      <c r="AG12" s="89"/>
    </row>
    <row r="13" spans="2:33" x14ac:dyDescent="0.2">
      <c r="B13" s="75">
        <v>3</v>
      </c>
      <c r="C13" s="31"/>
      <c r="D13" s="31"/>
      <c r="E13" s="24"/>
      <c r="F13" s="24"/>
      <c r="G13" s="35">
        <f t="shared" si="0"/>
        <v>0</v>
      </c>
      <c r="H13" s="26" t="s">
        <v>111</v>
      </c>
      <c r="I13" s="47" t="str">
        <f t="shared" si="7"/>
        <v/>
      </c>
      <c r="J13" s="79">
        <v>0</v>
      </c>
      <c r="K13" s="79">
        <v>0</v>
      </c>
      <c r="L13" s="81">
        <v>0</v>
      </c>
      <c r="M13" s="26" t="s">
        <v>28</v>
      </c>
      <c r="N13" s="47" t="str">
        <f t="shared" si="8"/>
        <v/>
      </c>
      <c r="O13" s="36"/>
      <c r="P13" s="37"/>
      <c r="Q13" s="37"/>
      <c r="R13" s="37"/>
      <c r="S13" s="37"/>
      <c r="T13" s="1"/>
      <c r="U13" s="94">
        <f t="shared" si="1"/>
        <v>0</v>
      </c>
      <c r="V13" s="94">
        <f t="shared" si="2"/>
        <v>0</v>
      </c>
      <c r="W13" s="94">
        <f t="shared" si="2"/>
        <v>0</v>
      </c>
      <c r="X13" s="94"/>
      <c r="Y13" s="94">
        <f t="shared" si="3"/>
        <v>0</v>
      </c>
      <c r="Z13" s="94">
        <f t="shared" si="3"/>
        <v>0</v>
      </c>
      <c r="AA13" s="94">
        <f t="shared" si="3"/>
        <v>0</v>
      </c>
      <c r="AB13" s="94">
        <f t="shared" si="4"/>
        <v>0</v>
      </c>
      <c r="AC13" s="94">
        <f t="shared" si="5"/>
        <v>0</v>
      </c>
      <c r="AD13" s="94">
        <f t="shared" si="6"/>
        <v>0</v>
      </c>
      <c r="AE13" s="95"/>
      <c r="AF13" s="89"/>
      <c r="AG13" s="89"/>
    </row>
    <row r="14" spans="2:33" x14ac:dyDescent="0.2">
      <c r="B14" s="74">
        <v>4</v>
      </c>
      <c r="C14" s="31"/>
      <c r="D14" s="31"/>
      <c r="E14" s="24"/>
      <c r="F14" s="24"/>
      <c r="G14" s="32">
        <f t="shared" si="0"/>
        <v>0</v>
      </c>
      <c r="H14" s="26" t="s">
        <v>111</v>
      </c>
      <c r="I14" s="47" t="str">
        <f t="shared" si="7"/>
        <v/>
      </c>
      <c r="J14" s="79">
        <v>0</v>
      </c>
      <c r="K14" s="79">
        <v>0</v>
      </c>
      <c r="L14" s="81">
        <v>0</v>
      </c>
      <c r="M14" s="26" t="s">
        <v>28</v>
      </c>
      <c r="N14" s="47" t="str">
        <f t="shared" si="8"/>
        <v/>
      </c>
      <c r="O14" s="33"/>
      <c r="P14" s="34"/>
      <c r="Q14" s="34"/>
      <c r="R14" s="34"/>
      <c r="S14" s="34"/>
      <c r="T14" s="1"/>
      <c r="U14" s="94">
        <f t="shared" si="1"/>
        <v>0</v>
      </c>
      <c r="V14" s="94">
        <f t="shared" si="2"/>
        <v>0</v>
      </c>
      <c r="W14" s="94">
        <f t="shared" si="2"/>
        <v>0</v>
      </c>
      <c r="X14" s="94"/>
      <c r="Y14" s="94">
        <f t="shared" si="3"/>
        <v>0</v>
      </c>
      <c r="Z14" s="94">
        <f t="shared" si="3"/>
        <v>0</v>
      </c>
      <c r="AA14" s="94">
        <f t="shared" si="3"/>
        <v>0</v>
      </c>
      <c r="AB14" s="94">
        <f t="shared" si="4"/>
        <v>0</v>
      </c>
      <c r="AC14" s="94">
        <f t="shared" si="5"/>
        <v>0</v>
      </c>
      <c r="AD14" s="94">
        <f t="shared" si="6"/>
        <v>0</v>
      </c>
      <c r="AE14" s="95"/>
      <c r="AF14" s="89"/>
      <c r="AG14" s="89"/>
    </row>
    <row r="15" spans="2:33" x14ac:dyDescent="0.2">
      <c r="B15" s="74">
        <v>5</v>
      </c>
      <c r="C15" s="31"/>
      <c r="D15" s="31"/>
      <c r="E15" s="24"/>
      <c r="F15" s="24"/>
      <c r="G15" s="32">
        <f t="shared" si="0"/>
        <v>0</v>
      </c>
      <c r="H15" s="26" t="s">
        <v>111</v>
      </c>
      <c r="I15" s="47" t="str">
        <f t="shared" si="7"/>
        <v/>
      </c>
      <c r="J15" s="79">
        <v>0</v>
      </c>
      <c r="K15" s="79">
        <v>0</v>
      </c>
      <c r="L15" s="81">
        <v>0</v>
      </c>
      <c r="M15" s="26" t="s">
        <v>28</v>
      </c>
      <c r="N15" s="47" t="str">
        <f t="shared" si="8"/>
        <v/>
      </c>
      <c r="O15" s="33"/>
      <c r="P15" s="34"/>
      <c r="Q15" s="34"/>
      <c r="R15" s="34"/>
      <c r="S15" s="34"/>
      <c r="T15" s="1"/>
      <c r="U15" s="94">
        <f t="shared" si="1"/>
        <v>0</v>
      </c>
      <c r="V15" s="94">
        <f t="shared" si="2"/>
        <v>0</v>
      </c>
      <c r="W15" s="94">
        <f t="shared" si="2"/>
        <v>0</v>
      </c>
      <c r="X15" s="94"/>
      <c r="Y15" s="94">
        <f t="shared" si="3"/>
        <v>0</v>
      </c>
      <c r="Z15" s="94">
        <f t="shared" si="3"/>
        <v>0</v>
      </c>
      <c r="AA15" s="94">
        <f t="shared" si="3"/>
        <v>0</v>
      </c>
      <c r="AB15" s="94">
        <f t="shared" si="4"/>
        <v>0</v>
      </c>
      <c r="AC15" s="94">
        <f t="shared" si="5"/>
        <v>0</v>
      </c>
      <c r="AD15" s="94">
        <f t="shared" si="6"/>
        <v>0</v>
      </c>
      <c r="AE15" s="95"/>
      <c r="AF15" s="89"/>
      <c r="AG15" s="89"/>
    </row>
    <row r="16" spans="2:33" x14ac:dyDescent="0.2">
      <c r="B16" s="74">
        <v>6</v>
      </c>
      <c r="C16" s="31"/>
      <c r="D16" s="31"/>
      <c r="E16" s="24"/>
      <c r="F16" s="24"/>
      <c r="G16" s="32">
        <f t="shared" si="0"/>
        <v>0</v>
      </c>
      <c r="H16" s="26" t="s">
        <v>111</v>
      </c>
      <c r="I16" s="47" t="str">
        <f t="shared" si="7"/>
        <v/>
      </c>
      <c r="J16" s="79">
        <v>0</v>
      </c>
      <c r="K16" s="79">
        <v>0</v>
      </c>
      <c r="L16" s="81">
        <v>0</v>
      </c>
      <c r="M16" s="26" t="s">
        <v>28</v>
      </c>
      <c r="N16" s="47" t="str">
        <f t="shared" si="8"/>
        <v/>
      </c>
      <c r="O16" s="33"/>
      <c r="P16" s="34"/>
      <c r="Q16" s="34"/>
      <c r="R16" s="34"/>
      <c r="S16" s="34"/>
      <c r="T16" s="1"/>
      <c r="U16" s="94">
        <f t="shared" si="1"/>
        <v>0</v>
      </c>
      <c r="V16" s="94">
        <f t="shared" si="2"/>
        <v>0</v>
      </c>
      <c r="W16" s="94">
        <f t="shared" si="2"/>
        <v>0</v>
      </c>
      <c r="X16" s="94"/>
      <c r="Y16" s="94">
        <f t="shared" si="3"/>
        <v>0</v>
      </c>
      <c r="Z16" s="94">
        <f t="shared" si="3"/>
        <v>0</v>
      </c>
      <c r="AA16" s="94">
        <f t="shared" si="3"/>
        <v>0</v>
      </c>
      <c r="AB16" s="94">
        <f t="shared" si="4"/>
        <v>0</v>
      </c>
      <c r="AC16" s="94">
        <f t="shared" si="5"/>
        <v>0</v>
      </c>
      <c r="AD16" s="94">
        <f t="shared" si="6"/>
        <v>0</v>
      </c>
      <c r="AE16" s="95"/>
      <c r="AF16" s="89"/>
      <c r="AG16" s="89"/>
    </row>
    <row r="17" spans="2:33" x14ac:dyDescent="0.2">
      <c r="B17" s="74">
        <v>7</v>
      </c>
      <c r="C17" s="31"/>
      <c r="D17" s="31"/>
      <c r="E17" s="24"/>
      <c r="F17" s="24"/>
      <c r="G17" s="32">
        <f t="shared" si="0"/>
        <v>0</v>
      </c>
      <c r="H17" s="26" t="s">
        <v>111</v>
      </c>
      <c r="I17" s="47" t="str">
        <f t="shared" si="7"/>
        <v/>
      </c>
      <c r="J17" s="79">
        <v>0</v>
      </c>
      <c r="K17" s="79">
        <v>0</v>
      </c>
      <c r="L17" s="81">
        <v>0</v>
      </c>
      <c r="M17" s="26" t="s">
        <v>28</v>
      </c>
      <c r="N17" s="47" t="str">
        <f t="shared" si="8"/>
        <v/>
      </c>
      <c r="O17" s="33"/>
      <c r="P17" s="34"/>
      <c r="Q17" s="34"/>
      <c r="R17" s="34"/>
      <c r="S17" s="34"/>
      <c r="T17" s="1"/>
      <c r="U17" s="94">
        <f t="shared" si="1"/>
        <v>0</v>
      </c>
      <c r="V17" s="94">
        <f t="shared" si="2"/>
        <v>0</v>
      </c>
      <c r="W17" s="94">
        <f t="shared" si="2"/>
        <v>0</v>
      </c>
      <c r="X17" s="94"/>
      <c r="Y17" s="94">
        <f t="shared" si="3"/>
        <v>0</v>
      </c>
      <c r="Z17" s="94">
        <f t="shared" si="3"/>
        <v>0</v>
      </c>
      <c r="AA17" s="94">
        <f t="shared" si="3"/>
        <v>0</v>
      </c>
      <c r="AB17" s="94">
        <f t="shared" si="4"/>
        <v>0</v>
      </c>
      <c r="AC17" s="94">
        <f t="shared" si="5"/>
        <v>0</v>
      </c>
      <c r="AD17" s="94">
        <f t="shared" si="6"/>
        <v>0</v>
      </c>
      <c r="AE17" s="95"/>
      <c r="AF17" s="89"/>
      <c r="AG17" s="89"/>
    </row>
    <row r="18" spans="2:33" x14ac:dyDescent="0.2">
      <c r="B18" s="74">
        <v>8</v>
      </c>
      <c r="C18" s="31"/>
      <c r="D18" s="31"/>
      <c r="E18" s="24"/>
      <c r="F18" s="24"/>
      <c r="G18" s="32">
        <f t="shared" si="0"/>
        <v>0</v>
      </c>
      <c r="H18" s="26" t="s">
        <v>111</v>
      </c>
      <c r="I18" s="47" t="str">
        <f t="shared" si="7"/>
        <v/>
      </c>
      <c r="J18" s="79">
        <v>0</v>
      </c>
      <c r="K18" s="79">
        <v>0</v>
      </c>
      <c r="L18" s="81">
        <v>0</v>
      </c>
      <c r="M18" s="26" t="s">
        <v>28</v>
      </c>
      <c r="N18" s="47" t="str">
        <f t="shared" si="8"/>
        <v/>
      </c>
      <c r="O18" s="33"/>
      <c r="P18" s="34"/>
      <c r="Q18" s="34"/>
      <c r="R18" s="34"/>
      <c r="S18" s="34"/>
      <c r="T18" s="1"/>
      <c r="U18" s="94">
        <f t="shared" si="1"/>
        <v>0</v>
      </c>
      <c r="V18" s="94">
        <f t="shared" si="2"/>
        <v>0</v>
      </c>
      <c r="W18" s="94">
        <f t="shared" si="2"/>
        <v>0</v>
      </c>
      <c r="X18" s="94"/>
      <c r="Y18" s="94">
        <f t="shared" si="3"/>
        <v>0</v>
      </c>
      <c r="Z18" s="94">
        <f t="shared" si="3"/>
        <v>0</v>
      </c>
      <c r="AA18" s="94">
        <f t="shared" si="3"/>
        <v>0</v>
      </c>
      <c r="AB18" s="94">
        <f t="shared" si="4"/>
        <v>0</v>
      </c>
      <c r="AC18" s="94">
        <f t="shared" si="5"/>
        <v>0</v>
      </c>
      <c r="AD18" s="94">
        <f t="shared" si="6"/>
        <v>0</v>
      </c>
      <c r="AE18" s="95"/>
      <c r="AF18" s="89"/>
      <c r="AG18" s="89"/>
    </row>
    <row r="19" spans="2:33" x14ac:dyDescent="0.2">
      <c r="B19" s="74">
        <v>9</v>
      </c>
      <c r="C19" s="31"/>
      <c r="D19" s="31"/>
      <c r="E19" s="24"/>
      <c r="F19" s="24"/>
      <c r="G19" s="32">
        <f t="shared" si="0"/>
        <v>0</v>
      </c>
      <c r="H19" s="26" t="s">
        <v>111</v>
      </c>
      <c r="I19" s="47" t="str">
        <f t="shared" si="7"/>
        <v/>
      </c>
      <c r="J19" s="79">
        <v>0</v>
      </c>
      <c r="K19" s="79">
        <v>0</v>
      </c>
      <c r="L19" s="81">
        <v>0</v>
      </c>
      <c r="M19" s="26" t="s">
        <v>28</v>
      </c>
      <c r="N19" s="47" t="str">
        <f t="shared" si="8"/>
        <v/>
      </c>
      <c r="O19" s="33"/>
      <c r="P19" s="34"/>
      <c r="Q19" s="34"/>
      <c r="R19" s="34"/>
      <c r="S19" s="34"/>
      <c r="T19" s="1"/>
      <c r="U19" s="94">
        <f t="shared" si="1"/>
        <v>0</v>
      </c>
      <c r="V19" s="94">
        <f t="shared" si="2"/>
        <v>0</v>
      </c>
      <c r="W19" s="94">
        <f t="shared" si="2"/>
        <v>0</v>
      </c>
      <c r="X19" s="94"/>
      <c r="Y19" s="94">
        <f t="shared" si="3"/>
        <v>0</v>
      </c>
      <c r="Z19" s="94">
        <f t="shared" si="3"/>
        <v>0</v>
      </c>
      <c r="AA19" s="94">
        <f t="shared" si="3"/>
        <v>0</v>
      </c>
      <c r="AB19" s="94">
        <f t="shared" si="4"/>
        <v>0</v>
      </c>
      <c r="AC19" s="94">
        <f t="shared" si="5"/>
        <v>0</v>
      </c>
      <c r="AD19" s="94">
        <f t="shared" si="6"/>
        <v>0</v>
      </c>
      <c r="AE19" s="95"/>
      <c r="AF19" s="89"/>
      <c r="AG19" s="89"/>
    </row>
    <row r="20" spans="2:33" x14ac:dyDescent="0.2">
      <c r="B20" s="74">
        <v>10</v>
      </c>
      <c r="C20" s="31"/>
      <c r="D20" s="31"/>
      <c r="E20" s="24"/>
      <c r="F20" s="24"/>
      <c r="G20" s="32">
        <f t="shared" si="0"/>
        <v>0</v>
      </c>
      <c r="H20" s="26" t="s">
        <v>111</v>
      </c>
      <c r="I20" s="47" t="str">
        <f t="shared" si="7"/>
        <v/>
      </c>
      <c r="J20" s="79">
        <v>0</v>
      </c>
      <c r="K20" s="79">
        <v>0</v>
      </c>
      <c r="L20" s="81">
        <v>0</v>
      </c>
      <c r="M20" s="26" t="s">
        <v>28</v>
      </c>
      <c r="N20" s="47" t="str">
        <f t="shared" si="8"/>
        <v/>
      </c>
      <c r="O20" s="33"/>
      <c r="P20" s="34"/>
      <c r="Q20" s="34"/>
      <c r="R20" s="34"/>
      <c r="S20" s="34"/>
      <c r="T20" s="1"/>
      <c r="U20" s="94">
        <f t="shared" si="1"/>
        <v>0</v>
      </c>
      <c r="V20" s="94">
        <f t="shared" si="2"/>
        <v>0</v>
      </c>
      <c r="W20" s="94">
        <f t="shared" si="2"/>
        <v>0</v>
      </c>
      <c r="X20" s="94"/>
      <c r="Y20" s="94">
        <f t="shared" si="3"/>
        <v>0</v>
      </c>
      <c r="Z20" s="94">
        <f t="shared" si="3"/>
        <v>0</v>
      </c>
      <c r="AA20" s="94">
        <f t="shared" si="3"/>
        <v>0</v>
      </c>
      <c r="AB20" s="94">
        <f t="shared" si="4"/>
        <v>0</v>
      </c>
      <c r="AC20" s="94">
        <f t="shared" si="5"/>
        <v>0</v>
      </c>
      <c r="AD20" s="94">
        <f t="shared" si="6"/>
        <v>0</v>
      </c>
      <c r="AE20" s="95"/>
      <c r="AF20" s="89"/>
      <c r="AG20" s="89"/>
    </row>
    <row r="21" spans="2:33" x14ac:dyDescent="0.2">
      <c r="B21" s="74">
        <v>11</v>
      </c>
      <c r="C21" s="31"/>
      <c r="D21" s="31"/>
      <c r="E21" s="24"/>
      <c r="F21" s="24"/>
      <c r="G21" s="32">
        <f t="shared" si="0"/>
        <v>0</v>
      </c>
      <c r="H21" s="26" t="s">
        <v>111</v>
      </c>
      <c r="I21" s="47" t="str">
        <f t="shared" si="7"/>
        <v/>
      </c>
      <c r="J21" s="79">
        <v>0</v>
      </c>
      <c r="K21" s="79">
        <v>0</v>
      </c>
      <c r="L21" s="81">
        <v>0</v>
      </c>
      <c r="M21" s="26" t="s">
        <v>28</v>
      </c>
      <c r="N21" s="47" t="str">
        <f t="shared" si="8"/>
        <v/>
      </c>
      <c r="O21" s="33"/>
      <c r="P21" s="34"/>
      <c r="Q21" s="34"/>
      <c r="R21" s="34"/>
      <c r="S21" s="34"/>
      <c r="T21" s="1"/>
      <c r="U21" s="94">
        <f t="shared" si="1"/>
        <v>0</v>
      </c>
      <c r="V21" s="94">
        <f t="shared" si="2"/>
        <v>0</v>
      </c>
      <c r="W21" s="94">
        <f t="shared" si="2"/>
        <v>0</v>
      </c>
      <c r="X21" s="94"/>
      <c r="Y21" s="94">
        <f t="shared" si="3"/>
        <v>0</v>
      </c>
      <c r="Z21" s="94">
        <f t="shared" si="3"/>
        <v>0</v>
      </c>
      <c r="AA21" s="94">
        <f t="shared" si="3"/>
        <v>0</v>
      </c>
      <c r="AB21" s="94">
        <f t="shared" si="4"/>
        <v>0</v>
      </c>
      <c r="AC21" s="94">
        <f t="shared" si="5"/>
        <v>0</v>
      </c>
      <c r="AD21" s="94">
        <f t="shared" si="6"/>
        <v>0</v>
      </c>
      <c r="AE21" s="95"/>
      <c r="AF21" s="89"/>
      <c r="AG21" s="89"/>
    </row>
    <row r="22" spans="2:33" x14ac:dyDescent="0.2">
      <c r="B22" s="74">
        <v>12</v>
      </c>
      <c r="C22" s="31"/>
      <c r="D22" s="31"/>
      <c r="E22" s="24"/>
      <c r="F22" s="24"/>
      <c r="G22" s="32">
        <f t="shared" si="0"/>
        <v>0</v>
      </c>
      <c r="H22" s="26" t="s">
        <v>111</v>
      </c>
      <c r="I22" s="47" t="str">
        <f t="shared" si="7"/>
        <v/>
      </c>
      <c r="J22" s="79">
        <v>0</v>
      </c>
      <c r="K22" s="79">
        <v>0</v>
      </c>
      <c r="L22" s="81">
        <v>0</v>
      </c>
      <c r="M22" s="26" t="s">
        <v>28</v>
      </c>
      <c r="N22" s="47" t="str">
        <f t="shared" si="8"/>
        <v/>
      </c>
      <c r="O22" s="33"/>
      <c r="P22" s="34"/>
      <c r="Q22" s="34"/>
      <c r="R22" s="34"/>
      <c r="S22" s="34"/>
      <c r="T22" s="1"/>
      <c r="U22" s="94">
        <f t="shared" si="1"/>
        <v>0</v>
      </c>
      <c r="V22" s="94">
        <f t="shared" si="2"/>
        <v>0</v>
      </c>
      <c r="W22" s="94">
        <f t="shared" si="2"/>
        <v>0</v>
      </c>
      <c r="X22" s="94"/>
      <c r="Y22" s="94">
        <f t="shared" si="3"/>
        <v>0</v>
      </c>
      <c r="Z22" s="94">
        <f t="shared" si="3"/>
        <v>0</v>
      </c>
      <c r="AA22" s="94">
        <f t="shared" si="3"/>
        <v>0</v>
      </c>
      <c r="AB22" s="94">
        <f t="shared" si="4"/>
        <v>0</v>
      </c>
      <c r="AC22" s="94">
        <f t="shared" si="5"/>
        <v>0</v>
      </c>
      <c r="AD22" s="94">
        <f t="shared" si="6"/>
        <v>0</v>
      </c>
      <c r="AE22" s="95"/>
      <c r="AF22" s="89"/>
      <c r="AG22" s="89"/>
    </row>
    <row r="23" spans="2:33" x14ac:dyDescent="0.2">
      <c r="B23" s="74">
        <v>13</v>
      </c>
      <c r="C23" s="31"/>
      <c r="D23" s="31"/>
      <c r="E23" s="24"/>
      <c r="F23" s="24"/>
      <c r="G23" s="32">
        <f t="shared" si="0"/>
        <v>0</v>
      </c>
      <c r="H23" s="26" t="s">
        <v>111</v>
      </c>
      <c r="I23" s="47" t="str">
        <f t="shared" si="7"/>
        <v/>
      </c>
      <c r="J23" s="79">
        <v>0</v>
      </c>
      <c r="K23" s="79">
        <v>0</v>
      </c>
      <c r="L23" s="81">
        <v>0</v>
      </c>
      <c r="M23" s="26" t="s">
        <v>28</v>
      </c>
      <c r="N23" s="47" t="str">
        <f t="shared" si="8"/>
        <v/>
      </c>
      <c r="O23" s="33"/>
      <c r="P23" s="34"/>
      <c r="Q23" s="34"/>
      <c r="R23" s="34"/>
      <c r="S23" s="34"/>
      <c r="T23" s="1"/>
      <c r="U23" s="94">
        <f t="shared" si="1"/>
        <v>0</v>
      </c>
      <c r="V23" s="94">
        <f t="shared" si="2"/>
        <v>0</v>
      </c>
      <c r="W23" s="94">
        <f t="shared" si="2"/>
        <v>0</v>
      </c>
      <c r="X23" s="94"/>
      <c r="Y23" s="94">
        <f t="shared" si="3"/>
        <v>0</v>
      </c>
      <c r="Z23" s="94">
        <f t="shared" si="3"/>
        <v>0</v>
      </c>
      <c r="AA23" s="94">
        <f t="shared" si="3"/>
        <v>0</v>
      </c>
      <c r="AB23" s="94">
        <f t="shared" si="4"/>
        <v>0</v>
      </c>
      <c r="AC23" s="94">
        <f t="shared" si="5"/>
        <v>0</v>
      </c>
      <c r="AD23" s="94">
        <f t="shared" si="6"/>
        <v>0</v>
      </c>
      <c r="AE23" s="95"/>
      <c r="AF23" s="89"/>
      <c r="AG23" s="89"/>
    </row>
    <row r="24" spans="2:33" x14ac:dyDescent="0.2">
      <c r="B24" s="74">
        <v>14</v>
      </c>
      <c r="C24" s="31"/>
      <c r="D24" s="31"/>
      <c r="E24" s="24"/>
      <c r="F24" s="24"/>
      <c r="G24" s="32">
        <f t="shared" si="0"/>
        <v>0</v>
      </c>
      <c r="H24" s="26" t="s">
        <v>111</v>
      </c>
      <c r="I24" s="47" t="str">
        <f t="shared" si="7"/>
        <v/>
      </c>
      <c r="J24" s="79">
        <v>0</v>
      </c>
      <c r="K24" s="79">
        <v>0</v>
      </c>
      <c r="L24" s="81">
        <v>0</v>
      </c>
      <c r="M24" s="26" t="s">
        <v>28</v>
      </c>
      <c r="N24" s="47" t="str">
        <f t="shared" si="8"/>
        <v/>
      </c>
      <c r="O24" s="33"/>
      <c r="P24" s="34"/>
      <c r="Q24" s="34"/>
      <c r="R24" s="34"/>
      <c r="S24" s="34"/>
      <c r="T24" s="1"/>
      <c r="U24" s="94">
        <f t="shared" si="1"/>
        <v>0</v>
      </c>
      <c r="V24" s="94">
        <f t="shared" si="2"/>
        <v>0</v>
      </c>
      <c r="W24" s="94">
        <f t="shared" si="2"/>
        <v>0</v>
      </c>
      <c r="X24" s="94"/>
      <c r="Y24" s="94">
        <f t="shared" si="3"/>
        <v>0</v>
      </c>
      <c r="Z24" s="94">
        <f t="shared" si="3"/>
        <v>0</v>
      </c>
      <c r="AA24" s="94">
        <f t="shared" si="3"/>
        <v>0</v>
      </c>
      <c r="AB24" s="94">
        <f t="shared" si="4"/>
        <v>0</v>
      </c>
      <c r="AC24" s="94">
        <f t="shared" si="5"/>
        <v>0</v>
      </c>
      <c r="AD24" s="94">
        <f t="shared" si="6"/>
        <v>0</v>
      </c>
      <c r="AE24" s="95"/>
      <c r="AF24" s="89"/>
      <c r="AG24" s="89"/>
    </row>
    <row r="25" spans="2:33" x14ac:dyDescent="0.2">
      <c r="B25" s="74">
        <v>15</v>
      </c>
      <c r="C25" s="31"/>
      <c r="D25" s="31"/>
      <c r="E25" s="24"/>
      <c r="F25" s="24"/>
      <c r="G25" s="32">
        <f t="shared" si="0"/>
        <v>0</v>
      </c>
      <c r="H25" s="26" t="s">
        <v>111</v>
      </c>
      <c r="I25" s="47" t="str">
        <f t="shared" si="7"/>
        <v/>
      </c>
      <c r="J25" s="79">
        <v>0</v>
      </c>
      <c r="K25" s="79">
        <v>0</v>
      </c>
      <c r="L25" s="81">
        <v>0</v>
      </c>
      <c r="M25" s="26" t="s">
        <v>28</v>
      </c>
      <c r="N25" s="47" t="str">
        <f t="shared" si="8"/>
        <v/>
      </c>
      <c r="O25" s="33"/>
      <c r="P25" s="34"/>
      <c r="Q25" s="34"/>
      <c r="R25" s="34"/>
      <c r="S25" s="34"/>
      <c r="T25" s="1"/>
      <c r="U25" s="94">
        <f t="shared" si="1"/>
        <v>0</v>
      </c>
      <c r="V25" s="94">
        <f t="shared" si="2"/>
        <v>0</v>
      </c>
      <c r="W25" s="94">
        <f t="shared" si="2"/>
        <v>0</v>
      </c>
      <c r="X25" s="94"/>
      <c r="Y25" s="94">
        <f t="shared" si="3"/>
        <v>0</v>
      </c>
      <c r="Z25" s="94">
        <f t="shared" si="3"/>
        <v>0</v>
      </c>
      <c r="AA25" s="94">
        <f t="shared" si="3"/>
        <v>0</v>
      </c>
      <c r="AB25" s="94">
        <f t="shared" si="4"/>
        <v>0</v>
      </c>
      <c r="AC25" s="94">
        <f t="shared" si="5"/>
        <v>0</v>
      </c>
      <c r="AD25" s="94">
        <f t="shared" si="6"/>
        <v>0</v>
      </c>
      <c r="AE25" s="95"/>
      <c r="AF25" s="89"/>
      <c r="AG25" s="89"/>
    </row>
    <row r="26" spans="2:33" x14ac:dyDescent="0.2">
      <c r="B26" s="74">
        <v>16</v>
      </c>
      <c r="C26" s="31"/>
      <c r="D26" s="31"/>
      <c r="E26" s="24"/>
      <c r="F26" s="24"/>
      <c r="G26" s="32">
        <f t="shared" si="0"/>
        <v>0</v>
      </c>
      <c r="H26" s="26" t="s">
        <v>111</v>
      </c>
      <c r="I26" s="47" t="str">
        <f t="shared" si="7"/>
        <v/>
      </c>
      <c r="J26" s="79">
        <v>0</v>
      </c>
      <c r="K26" s="79">
        <v>0</v>
      </c>
      <c r="L26" s="81">
        <v>0</v>
      </c>
      <c r="M26" s="26" t="s">
        <v>28</v>
      </c>
      <c r="N26" s="47" t="str">
        <f t="shared" si="8"/>
        <v/>
      </c>
      <c r="O26" s="33"/>
      <c r="P26" s="34"/>
      <c r="Q26" s="34"/>
      <c r="R26" s="34"/>
      <c r="S26" s="34"/>
      <c r="T26" s="1"/>
      <c r="U26" s="94">
        <f t="shared" si="1"/>
        <v>0</v>
      </c>
      <c r="V26" s="94">
        <f t="shared" si="2"/>
        <v>0</v>
      </c>
      <c r="W26" s="94">
        <f t="shared" si="2"/>
        <v>0</v>
      </c>
      <c r="X26" s="94"/>
      <c r="Y26" s="94">
        <f t="shared" si="3"/>
        <v>0</v>
      </c>
      <c r="Z26" s="94">
        <f t="shared" si="3"/>
        <v>0</v>
      </c>
      <c r="AA26" s="94">
        <f t="shared" si="3"/>
        <v>0</v>
      </c>
      <c r="AB26" s="94">
        <f t="shared" si="4"/>
        <v>0</v>
      </c>
      <c r="AC26" s="94">
        <f t="shared" si="5"/>
        <v>0</v>
      </c>
      <c r="AD26" s="94">
        <f t="shared" si="6"/>
        <v>0</v>
      </c>
      <c r="AE26" s="95"/>
      <c r="AF26" s="89"/>
      <c r="AG26" s="89"/>
    </row>
    <row r="27" spans="2:33" x14ac:dyDescent="0.2">
      <c r="B27" s="74">
        <v>17</v>
      </c>
      <c r="C27" s="31"/>
      <c r="D27" s="31"/>
      <c r="E27" s="24"/>
      <c r="F27" s="24"/>
      <c r="G27" s="32">
        <f t="shared" si="0"/>
        <v>0</v>
      </c>
      <c r="H27" s="26" t="s">
        <v>111</v>
      </c>
      <c r="I27" s="47" t="str">
        <f t="shared" si="7"/>
        <v/>
      </c>
      <c r="J27" s="79">
        <v>0</v>
      </c>
      <c r="K27" s="79">
        <v>0</v>
      </c>
      <c r="L27" s="81">
        <v>0</v>
      </c>
      <c r="M27" s="26" t="s">
        <v>28</v>
      </c>
      <c r="N27" s="47" t="str">
        <f t="shared" si="8"/>
        <v/>
      </c>
      <c r="O27" s="33"/>
      <c r="P27" s="34"/>
      <c r="Q27" s="34"/>
      <c r="R27" s="34"/>
      <c r="S27" s="34"/>
      <c r="T27" s="1"/>
      <c r="U27" s="94">
        <f t="shared" si="1"/>
        <v>0</v>
      </c>
      <c r="V27" s="94">
        <f t="shared" si="2"/>
        <v>0</v>
      </c>
      <c r="W27" s="94">
        <f t="shared" si="2"/>
        <v>0</v>
      </c>
      <c r="X27" s="94"/>
      <c r="Y27" s="94">
        <f t="shared" si="3"/>
        <v>0</v>
      </c>
      <c r="Z27" s="94">
        <f t="shared" si="3"/>
        <v>0</v>
      </c>
      <c r="AA27" s="94">
        <f t="shared" si="3"/>
        <v>0</v>
      </c>
      <c r="AB27" s="94">
        <f t="shared" si="4"/>
        <v>0</v>
      </c>
      <c r="AC27" s="94">
        <f t="shared" si="5"/>
        <v>0</v>
      </c>
      <c r="AD27" s="94">
        <f t="shared" si="6"/>
        <v>0</v>
      </c>
      <c r="AE27" s="95"/>
      <c r="AF27" s="89"/>
      <c r="AG27" s="89"/>
    </row>
    <row r="28" spans="2:33" x14ac:dyDescent="0.2">
      <c r="B28" s="74">
        <v>18</v>
      </c>
      <c r="C28" s="31"/>
      <c r="D28" s="31"/>
      <c r="E28" s="24"/>
      <c r="F28" s="24"/>
      <c r="G28" s="32">
        <f t="shared" si="0"/>
        <v>0</v>
      </c>
      <c r="H28" s="26" t="s">
        <v>28</v>
      </c>
      <c r="I28" s="47" t="str">
        <f t="shared" ref="I28:I41" si="9">IF(H28="An-/Abreisetag",14,IF(H28&lt;&gt;"Keines",IF(G28&lt;=8,0,IF(AND(G28&gt;8,G28&lt;24),14,28)),""))</f>
        <v/>
      </c>
      <c r="J28" s="79">
        <v>0</v>
      </c>
      <c r="K28" s="79">
        <v>0</v>
      </c>
      <c r="L28" s="81">
        <v>0</v>
      </c>
      <c r="M28" s="26" t="s">
        <v>28</v>
      </c>
      <c r="N28" s="47" t="str">
        <f t="shared" si="8"/>
        <v/>
      </c>
      <c r="O28" s="33"/>
      <c r="P28" s="34"/>
      <c r="Q28" s="34"/>
      <c r="R28" s="34"/>
      <c r="S28" s="34"/>
      <c r="T28" s="1"/>
      <c r="U28" s="94">
        <f t="shared" si="1"/>
        <v>0</v>
      </c>
      <c r="V28" s="94">
        <f t="shared" si="2"/>
        <v>0</v>
      </c>
      <c r="W28" s="94">
        <f t="shared" si="2"/>
        <v>0</v>
      </c>
      <c r="X28" s="94"/>
      <c r="Y28" s="94">
        <f t="shared" si="3"/>
        <v>0</v>
      </c>
      <c r="Z28" s="94">
        <f t="shared" si="3"/>
        <v>0</v>
      </c>
      <c r="AA28" s="94">
        <f t="shared" si="3"/>
        <v>0</v>
      </c>
      <c r="AB28" s="94">
        <f t="shared" si="4"/>
        <v>0</v>
      </c>
      <c r="AC28" s="94">
        <f t="shared" si="5"/>
        <v>0</v>
      </c>
      <c r="AD28" s="94">
        <f t="shared" si="6"/>
        <v>0</v>
      </c>
      <c r="AE28" s="95"/>
      <c r="AF28" s="89"/>
      <c r="AG28" s="89"/>
    </row>
    <row r="29" spans="2:33" x14ac:dyDescent="0.2">
      <c r="B29" s="74">
        <v>19</v>
      </c>
      <c r="C29" s="31"/>
      <c r="D29" s="31"/>
      <c r="E29" s="24"/>
      <c r="F29" s="24"/>
      <c r="G29" s="32">
        <f t="shared" si="0"/>
        <v>0</v>
      </c>
      <c r="H29" s="26" t="s">
        <v>28</v>
      </c>
      <c r="I29" s="47" t="str">
        <f t="shared" si="9"/>
        <v/>
      </c>
      <c r="J29" s="79">
        <v>0</v>
      </c>
      <c r="K29" s="79">
        <v>0</v>
      </c>
      <c r="L29" s="81">
        <v>0</v>
      </c>
      <c r="M29" s="26" t="s">
        <v>28</v>
      </c>
      <c r="N29" s="47" t="str">
        <f t="shared" si="8"/>
        <v/>
      </c>
      <c r="O29" s="33"/>
      <c r="P29" s="34"/>
      <c r="Q29" s="34"/>
      <c r="R29" s="34"/>
      <c r="S29" s="34"/>
      <c r="T29" s="1"/>
      <c r="U29" s="94">
        <f t="shared" si="1"/>
        <v>0</v>
      </c>
      <c r="V29" s="94">
        <f t="shared" si="2"/>
        <v>0</v>
      </c>
      <c r="W29" s="94">
        <f t="shared" si="2"/>
        <v>0</v>
      </c>
      <c r="X29" s="94"/>
      <c r="Y29" s="94">
        <f t="shared" si="3"/>
        <v>0</v>
      </c>
      <c r="Z29" s="94">
        <f t="shared" si="3"/>
        <v>0</v>
      </c>
      <c r="AA29" s="94">
        <f t="shared" si="3"/>
        <v>0</v>
      </c>
      <c r="AB29" s="94">
        <f t="shared" si="4"/>
        <v>0</v>
      </c>
      <c r="AC29" s="94">
        <f t="shared" si="5"/>
        <v>0</v>
      </c>
      <c r="AD29" s="94">
        <f t="shared" si="6"/>
        <v>0</v>
      </c>
      <c r="AE29" s="95"/>
      <c r="AF29" s="89"/>
      <c r="AG29" s="89"/>
    </row>
    <row r="30" spans="2:33" x14ac:dyDescent="0.2">
      <c r="B30" s="74">
        <v>20</v>
      </c>
      <c r="C30" s="31"/>
      <c r="D30" s="31"/>
      <c r="E30" s="24"/>
      <c r="F30" s="24"/>
      <c r="G30" s="32">
        <f t="shared" si="0"/>
        <v>0</v>
      </c>
      <c r="H30" s="26" t="s">
        <v>28</v>
      </c>
      <c r="I30" s="47" t="str">
        <f t="shared" si="9"/>
        <v/>
      </c>
      <c r="J30" s="79">
        <v>0</v>
      </c>
      <c r="K30" s="79">
        <v>0</v>
      </c>
      <c r="L30" s="81">
        <v>0</v>
      </c>
      <c r="M30" s="26" t="s">
        <v>28</v>
      </c>
      <c r="N30" s="47" t="str">
        <f t="shared" si="8"/>
        <v/>
      </c>
      <c r="O30" s="33"/>
      <c r="P30" s="34"/>
      <c r="Q30" s="34"/>
      <c r="R30" s="34"/>
      <c r="S30" s="34"/>
      <c r="T30" s="1"/>
      <c r="U30" s="94">
        <f t="shared" si="1"/>
        <v>0</v>
      </c>
      <c r="V30" s="94">
        <f t="shared" si="2"/>
        <v>0</v>
      </c>
      <c r="W30" s="94">
        <f t="shared" si="2"/>
        <v>0</v>
      </c>
      <c r="X30" s="94"/>
      <c r="Y30" s="94">
        <f t="shared" si="3"/>
        <v>0</v>
      </c>
      <c r="Z30" s="94">
        <f t="shared" si="3"/>
        <v>0</v>
      </c>
      <c r="AA30" s="94">
        <f t="shared" si="3"/>
        <v>0</v>
      </c>
      <c r="AB30" s="94">
        <f t="shared" si="4"/>
        <v>0</v>
      </c>
      <c r="AC30" s="94">
        <f t="shared" si="5"/>
        <v>0</v>
      </c>
      <c r="AD30" s="94">
        <f t="shared" si="6"/>
        <v>0</v>
      </c>
      <c r="AE30" s="95"/>
      <c r="AF30" s="89"/>
      <c r="AG30" s="89"/>
    </row>
    <row r="31" spans="2:33" x14ac:dyDescent="0.2">
      <c r="B31" s="74">
        <v>21</v>
      </c>
      <c r="C31" s="31"/>
      <c r="D31" s="31"/>
      <c r="E31" s="24"/>
      <c r="F31" s="24"/>
      <c r="G31" s="32">
        <f t="shared" si="0"/>
        <v>0</v>
      </c>
      <c r="H31" s="26" t="s">
        <v>28</v>
      </c>
      <c r="I31" s="47" t="str">
        <f t="shared" si="9"/>
        <v/>
      </c>
      <c r="J31" s="79">
        <v>0</v>
      </c>
      <c r="K31" s="79">
        <v>0</v>
      </c>
      <c r="L31" s="81">
        <v>0</v>
      </c>
      <c r="M31" s="26" t="s">
        <v>28</v>
      </c>
      <c r="N31" s="47" t="str">
        <f t="shared" si="8"/>
        <v/>
      </c>
      <c r="O31" s="33"/>
      <c r="P31" s="34"/>
      <c r="Q31" s="34"/>
      <c r="R31" s="34"/>
      <c r="S31" s="34"/>
      <c r="T31" s="1"/>
      <c r="U31" s="94">
        <f t="shared" si="1"/>
        <v>0</v>
      </c>
      <c r="V31" s="94">
        <f t="shared" si="2"/>
        <v>0</v>
      </c>
      <c r="W31" s="94">
        <f t="shared" si="2"/>
        <v>0</v>
      </c>
      <c r="X31" s="94"/>
      <c r="Y31" s="94">
        <f t="shared" si="3"/>
        <v>0</v>
      </c>
      <c r="Z31" s="94">
        <f t="shared" si="3"/>
        <v>0</v>
      </c>
      <c r="AA31" s="94">
        <f t="shared" si="3"/>
        <v>0</v>
      </c>
      <c r="AB31" s="94">
        <f t="shared" si="4"/>
        <v>0</v>
      </c>
      <c r="AC31" s="94">
        <f t="shared" si="5"/>
        <v>0</v>
      </c>
      <c r="AD31" s="94">
        <f t="shared" si="6"/>
        <v>0</v>
      </c>
      <c r="AE31" s="95"/>
      <c r="AF31" s="89"/>
      <c r="AG31" s="89"/>
    </row>
    <row r="32" spans="2:33" x14ac:dyDescent="0.2">
      <c r="B32" s="74">
        <v>22</v>
      </c>
      <c r="C32" s="31"/>
      <c r="D32" s="31"/>
      <c r="E32" s="24"/>
      <c r="F32" s="24"/>
      <c r="G32" s="32">
        <f t="shared" si="0"/>
        <v>0</v>
      </c>
      <c r="H32" s="26" t="s">
        <v>28</v>
      </c>
      <c r="I32" s="47" t="str">
        <f t="shared" si="9"/>
        <v/>
      </c>
      <c r="J32" s="79">
        <v>0</v>
      </c>
      <c r="K32" s="79">
        <v>0</v>
      </c>
      <c r="L32" s="81">
        <v>0</v>
      </c>
      <c r="M32" s="26" t="s">
        <v>28</v>
      </c>
      <c r="N32" s="47" t="str">
        <f t="shared" si="8"/>
        <v/>
      </c>
      <c r="O32" s="33"/>
      <c r="P32" s="34"/>
      <c r="Q32" s="34"/>
      <c r="R32" s="34"/>
      <c r="S32" s="34"/>
      <c r="T32" s="1"/>
      <c r="U32" s="94">
        <f t="shared" si="1"/>
        <v>0</v>
      </c>
      <c r="V32" s="94">
        <f t="shared" si="2"/>
        <v>0</v>
      </c>
      <c r="W32" s="94">
        <f t="shared" si="2"/>
        <v>0</v>
      </c>
      <c r="X32" s="94"/>
      <c r="Y32" s="94">
        <f t="shared" si="3"/>
        <v>0</v>
      </c>
      <c r="Z32" s="94">
        <f t="shared" si="3"/>
        <v>0</v>
      </c>
      <c r="AA32" s="94">
        <f t="shared" si="3"/>
        <v>0</v>
      </c>
      <c r="AB32" s="94">
        <f t="shared" si="4"/>
        <v>0</v>
      </c>
      <c r="AC32" s="94">
        <f t="shared" si="5"/>
        <v>0</v>
      </c>
      <c r="AD32" s="94">
        <f t="shared" si="6"/>
        <v>0</v>
      </c>
      <c r="AE32" s="95"/>
      <c r="AF32" s="89"/>
      <c r="AG32" s="89"/>
    </row>
    <row r="33" spans="2:33" x14ac:dyDescent="0.2">
      <c r="B33" s="74">
        <v>23</v>
      </c>
      <c r="C33" s="31"/>
      <c r="D33" s="31"/>
      <c r="E33" s="24"/>
      <c r="F33" s="24"/>
      <c r="G33" s="32">
        <f t="shared" si="0"/>
        <v>0</v>
      </c>
      <c r="H33" s="26" t="s">
        <v>28</v>
      </c>
      <c r="I33" s="47" t="str">
        <f t="shared" si="9"/>
        <v/>
      </c>
      <c r="J33" s="79">
        <v>0</v>
      </c>
      <c r="K33" s="79">
        <v>0</v>
      </c>
      <c r="L33" s="81">
        <v>0</v>
      </c>
      <c r="M33" s="26" t="s">
        <v>28</v>
      </c>
      <c r="N33" s="47" t="str">
        <f t="shared" si="8"/>
        <v/>
      </c>
      <c r="O33" s="33"/>
      <c r="P33" s="34"/>
      <c r="Q33" s="34"/>
      <c r="R33" s="34"/>
      <c r="S33" s="34"/>
      <c r="T33" s="1"/>
      <c r="U33" s="94">
        <f t="shared" si="1"/>
        <v>0</v>
      </c>
      <c r="V33" s="94">
        <f t="shared" si="2"/>
        <v>0</v>
      </c>
      <c r="W33" s="94">
        <f t="shared" si="2"/>
        <v>0</v>
      </c>
      <c r="X33" s="94"/>
      <c r="Y33" s="94">
        <f t="shared" si="3"/>
        <v>0</v>
      </c>
      <c r="Z33" s="94">
        <f t="shared" si="3"/>
        <v>0</v>
      </c>
      <c r="AA33" s="94">
        <f t="shared" si="3"/>
        <v>0</v>
      </c>
      <c r="AB33" s="94">
        <f t="shared" si="4"/>
        <v>0</v>
      </c>
      <c r="AC33" s="94">
        <f t="shared" si="5"/>
        <v>0</v>
      </c>
      <c r="AD33" s="94">
        <f t="shared" si="6"/>
        <v>0</v>
      </c>
      <c r="AE33" s="95"/>
      <c r="AF33" s="89"/>
      <c r="AG33" s="89"/>
    </row>
    <row r="34" spans="2:33" x14ac:dyDescent="0.2">
      <c r="B34" s="74">
        <v>24</v>
      </c>
      <c r="C34" s="31"/>
      <c r="D34" s="31"/>
      <c r="E34" s="24"/>
      <c r="F34" s="24"/>
      <c r="G34" s="32">
        <f t="shared" si="0"/>
        <v>0</v>
      </c>
      <c r="H34" s="26" t="s">
        <v>28</v>
      </c>
      <c r="I34" s="47" t="str">
        <f t="shared" si="9"/>
        <v/>
      </c>
      <c r="J34" s="79">
        <v>0</v>
      </c>
      <c r="K34" s="79">
        <v>0</v>
      </c>
      <c r="L34" s="81">
        <v>0</v>
      </c>
      <c r="M34" s="26" t="s">
        <v>28</v>
      </c>
      <c r="N34" s="47" t="str">
        <f t="shared" si="8"/>
        <v/>
      </c>
      <c r="O34" s="33"/>
      <c r="P34" s="34"/>
      <c r="Q34" s="34"/>
      <c r="R34" s="34"/>
      <c r="S34" s="34"/>
      <c r="T34" s="1"/>
      <c r="U34" s="94">
        <f t="shared" si="1"/>
        <v>0</v>
      </c>
      <c r="V34" s="94">
        <f t="shared" si="2"/>
        <v>0</v>
      </c>
      <c r="W34" s="94">
        <f t="shared" si="2"/>
        <v>0</v>
      </c>
      <c r="X34" s="94"/>
      <c r="Y34" s="94">
        <f t="shared" si="3"/>
        <v>0</v>
      </c>
      <c r="Z34" s="94">
        <f t="shared" si="3"/>
        <v>0</v>
      </c>
      <c r="AA34" s="94">
        <f t="shared" si="3"/>
        <v>0</v>
      </c>
      <c r="AB34" s="94">
        <f t="shared" si="4"/>
        <v>0</v>
      </c>
      <c r="AC34" s="94">
        <f t="shared" si="5"/>
        <v>0</v>
      </c>
      <c r="AD34" s="94">
        <f t="shared" si="6"/>
        <v>0</v>
      </c>
      <c r="AE34" s="95"/>
      <c r="AF34" s="89"/>
      <c r="AG34" s="89"/>
    </row>
    <row r="35" spans="2:33" x14ac:dyDescent="0.2">
      <c r="B35" s="74">
        <v>25</v>
      </c>
      <c r="C35" s="31"/>
      <c r="D35" s="31"/>
      <c r="E35" s="24"/>
      <c r="F35" s="24"/>
      <c r="G35" s="32">
        <f t="shared" si="0"/>
        <v>0</v>
      </c>
      <c r="H35" s="26" t="s">
        <v>28</v>
      </c>
      <c r="I35" s="47" t="str">
        <f t="shared" si="9"/>
        <v/>
      </c>
      <c r="J35" s="79">
        <v>0</v>
      </c>
      <c r="K35" s="79">
        <v>0</v>
      </c>
      <c r="L35" s="81">
        <v>0</v>
      </c>
      <c r="M35" s="26" t="s">
        <v>28</v>
      </c>
      <c r="N35" s="47" t="str">
        <f t="shared" si="8"/>
        <v/>
      </c>
      <c r="O35" s="33"/>
      <c r="P35" s="34"/>
      <c r="Q35" s="34"/>
      <c r="R35" s="34"/>
      <c r="S35" s="34"/>
      <c r="T35" s="1"/>
      <c r="U35" s="94">
        <f t="shared" si="1"/>
        <v>0</v>
      </c>
      <c r="V35" s="94">
        <f t="shared" si="2"/>
        <v>0</v>
      </c>
      <c r="W35" s="94">
        <f t="shared" si="2"/>
        <v>0</v>
      </c>
      <c r="X35" s="94"/>
      <c r="Y35" s="94">
        <f t="shared" si="3"/>
        <v>0</v>
      </c>
      <c r="Z35" s="94">
        <f t="shared" si="3"/>
        <v>0</v>
      </c>
      <c r="AA35" s="94">
        <f t="shared" si="3"/>
        <v>0</v>
      </c>
      <c r="AB35" s="94">
        <f t="shared" si="4"/>
        <v>0</v>
      </c>
      <c r="AC35" s="94">
        <f t="shared" si="5"/>
        <v>0</v>
      </c>
      <c r="AD35" s="94">
        <f t="shared" si="6"/>
        <v>0</v>
      </c>
      <c r="AE35" s="95"/>
      <c r="AF35" s="89"/>
      <c r="AG35" s="89"/>
    </row>
    <row r="36" spans="2:33" x14ac:dyDescent="0.2">
      <c r="B36" s="74">
        <v>26</v>
      </c>
      <c r="C36" s="31"/>
      <c r="D36" s="31"/>
      <c r="E36" s="24"/>
      <c r="F36" s="24"/>
      <c r="G36" s="32">
        <f t="shared" si="0"/>
        <v>0</v>
      </c>
      <c r="H36" s="26" t="s">
        <v>28</v>
      </c>
      <c r="I36" s="47" t="str">
        <f t="shared" si="9"/>
        <v/>
      </c>
      <c r="J36" s="79">
        <v>0</v>
      </c>
      <c r="K36" s="79">
        <v>0</v>
      </c>
      <c r="L36" s="81">
        <v>0</v>
      </c>
      <c r="M36" s="26" t="s">
        <v>28</v>
      </c>
      <c r="N36" s="47" t="str">
        <f t="shared" si="8"/>
        <v/>
      </c>
      <c r="O36" s="33"/>
      <c r="P36" s="34"/>
      <c r="Q36" s="34"/>
      <c r="R36" s="34"/>
      <c r="S36" s="34"/>
      <c r="T36" s="1"/>
      <c r="U36" s="94">
        <f t="shared" si="1"/>
        <v>0</v>
      </c>
      <c r="V36" s="94">
        <f t="shared" si="2"/>
        <v>0</v>
      </c>
      <c r="W36" s="94">
        <f t="shared" si="2"/>
        <v>0</v>
      </c>
      <c r="X36" s="94"/>
      <c r="Y36" s="94">
        <f t="shared" si="3"/>
        <v>0</v>
      </c>
      <c r="Z36" s="94">
        <f t="shared" si="3"/>
        <v>0</v>
      </c>
      <c r="AA36" s="94">
        <f t="shared" si="3"/>
        <v>0</v>
      </c>
      <c r="AB36" s="94">
        <f t="shared" si="4"/>
        <v>0</v>
      </c>
      <c r="AC36" s="94">
        <f t="shared" si="5"/>
        <v>0</v>
      </c>
      <c r="AD36" s="94">
        <f t="shared" si="6"/>
        <v>0</v>
      </c>
      <c r="AE36" s="95"/>
      <c r="AF36" s="89"/>
      <c r="AG36" s="89"/>
    </row>
    <row r="37" spans="2:33" x14ac:dyDescent="0.2">
      <c r="B37" s="74">
        <v>27</v>
      </c>
      <c r="C37" s="31"/>
      <c r="D37" s="31"/>
      <c r="E37" s="24"/>
      <c r="F37" s="24"/>
      <c r="G37" s="32">
        <f t="shared" si="0"/>
        <v>0</v>
      </c>
      <c r="H37" s="26" t="s">
        <v>28</v>
      </c>
      <c r="I37" s="47" t="str">
        <f t="shared" si="9"/>
        <v/>
      </c>
      <c r="J37" s="79">
        <v>0</v>
      </c>
      <c r="K37" s="79">
        <v>0</v>
      </c>
      <c r="L37" s="81">
        <v>0</v>
      </c>
      <c r="M37" s="26" t="s">
        <v>28</v>
      </c>
      <c r="N37" s="47" t="str">
        <f t="shared" si="8"/>
        <v/>
      </c>
      <c r="O37" s="33"/>
      <c r="P37" s="34"/>
      <c r="Q37" s="34"/>
      <c r="R37" s="34"/>
      <c r="S37" s="34"/>
      <c r="T37" s="1"/>
      <c r="U37" s="94">
        <f t="shared" si="1"/>
        <v>0</v>
      </c>
      <c r="V37" s="94">
        <f t="shared" si="2"/>
        <v>0</v>
      </c>
      <c r="W37" s="94">
        <f t="shared" si="2"/>
        <v>0</v>
      </c>
      <c r="X37" s="94"/>
      <c r="Y37" s="94">
        <f t="shared" si="3"/>
        <v>0</v>
      </c>
      <c r="Z37" s="94">
        <f t="shared" si="3"/>
        <v>0</v>
      </c>
      <c r="AA37" s="94">
        <f t="shared" si="3"/>
        <v>0</v>
      </c>
      <c r="AB37" s="94">
        <f t="shared" si="4"/>
        <v>0</v>
      </c>
      <c r="AC37" s="94">
        <f t="shared" si="5"/>
        <v>0</v>
      </c>
      <c r="AD37" s="94">
        <f t="shared" si="6"/>
        <v>0</v>
      </c>
      <c r="AE37" s="95"/>
      <c r="AF37" s="89"/>
      <c r="AG37" s="89"/>
    </row>
    <row r="38" spans="2:33" x14ac:dyDescent="0.2">
      <c r="B38" s="74">
        <v>28</v>
      </c>
      <c r="C38" s="31"/>
      <c r="D38" s="31"/>
      <c r="E38" s="24"/>
      <c r="F38" s="24"/>
      <c r="G38" s="32">
        <f t="shared" si="0"/>
        <v>0</v>
      </c>
      <c r="H38" s="26" t="s">
        <v>28</v>
      </c>
      <c r="I38" s="47" t="str">
        <f t="shared" si="9"/>
        <v/>
      </c>
      <c r="J38" s="79">
        <v>0</v>
      </c>
      <c r="K38" s="79">
        <v>0</v>
      </c>
      <c r="L38" s="81">
        <v>0</v>
      </c>
      <c r="M38" s="26" t="s">
        <v>28</v>
      </c>
      <c r="N38" s="47" t="str">
        <f t="shared" si="8"/>
        <v/>
      </c>
      <c r="O38" s="33"/>
      <c r="P38" s="34"/>
      <c r="Q38" s="34"/>
      <c r="R38" s="34"/>
      <c r="S38" s="34"/>
      <c r="T38" s="1"/>
      <c r="U38" s="94">
        <f t="shared" si="1"/>
        <v>0</v>
      </c>
      <c r="V38" s="94">
        <f t="shared" si="2"/>
        <v>0</v>
      </c>
      <c r="W38" s="94">
        <f t="shared" si="2"/>
        <v>0</v>
      </c>
      <c r="X38" s="94"/>
      <c r="Y38" s="94">
        <f t="shared" si="3"/>
        <v>0</v>
      </c>
      <c r="Z38" s="94">
        <f t="shared" si="3"/>
        <v>0</v>
      </c>
      <c r="AA38" s="94">
        <f t="shared" si="3"/>
        <v>0</v>
      </c>
      <c r="AB38" s="94">
        <f t="shared" si="4"/>
        <v>0</v>
      </c>
      <c r="AC38" s="94">
        <f t="shared" si="5"/>
        <v>0</v>
      </c>
      <c r="AD38" s="94">
        <f t="shared" si="6"/>
        <v>0</v>
      </c>
      <c r="AE38" s="95"/>
      <c r="AF38" s="89"/>
      <c r="AG38" s="89"/>
    </row>
    <row r="39" spans="2:33" x14ac:dyDescent="0.2">
      <c r="B39" s="74">
        <v>29</v>
      </c>
      <c r="C39" s="31"/>
      <c r="D39" s="31"/>
      <c r="E39" s="24"/>
      <c r="F39" s="24"/>
      <c r="G39" s="32">
        <f t="shared" si="0"/>
        <v>0</v>
      </c>
      <c r="H39" s="26" t="s">
        <v>28</v>
      </c>
      <c r="I39" s="47" t="str">
        <f t="shared" si="9"/>
        <v/>
      </c>
      <c r="J39" s="79">
        <v>0</v>
      </c>
      <c r="K39" s="79">
        <v>0</v>
      </c>
      <c r="L39" s="81">
        <v>0</v>
      </c>
      <c r="M39" s="26" t="s">
        <v>28</v>
      </c>
      <c r="N39" s="47" t="str">
        <f t="shared" si="8"/>
        <v/>
      </c>
      <c r="O39" s="33"/>
      <c r="P39" s="34"/>
      <c r="Q39" s="34"/>
      <c r="R39" s="34"/>
      <c r="S39" s="34"/>
      <c r="T39" s="1"/>
      <c r="U39" s="94">
        <f t="shared" si="1"/>
        <v>0</v>
      </c>
      <c r="V39" s="94">
        <f t="shared" si="2"/>
        <v>0</v>
      </c>
      <c r="W39" s="94">
        <f t="shared" si="2"/>
        <v>0</v>
      </c>
      <c r="X39" s="94"/>
      <c r="Y39" s="94">
        <f t="shared" si="3"/>
        <v>0</v>
      </c>
      <c r="Z39" s="94">
        <f t="shared" si="3"/>
        <v>0</v>
      </c>
      <c r="AA39" s="94">
        <f t="shared" si="3"/>
        <v>0</v>
      </c>
      <c r="AB39" s="94">
        <f t="shared" si="4"/>
        <v>0</v>
      </c>
      <c r="AC39" s="94">
        <f t="shared" si="5"/>
        <v>0</v>
      </c>
      <c r="AD39" s="94">
        <f t="shared" si="6"/>
        <v>0</v>
      </c>
      <c r="AE39" s="95"/>
      <c r="AF39" s="89"/>
      <c r="AG39" s="89"/>
    </row>
    <row r="40" spans="2:33" x14ac:dyDescent="0.2">
      <c r="B40" s="74">
        <v>30</v>
      </c>
      <c r="C40" s="31"/>
      <c r="D40" s="31"/>
      <c r="E40" s="24"/>
      <c r="F40" s="24"/>
      <c r="G40" s="32">
        <f t="shared" si="0"/>
        <v>0</v>
      </c>
      <c r="H40" s="26" t="s">
        <v>28</v>
      </c>
      <c r="I40" s="47" t="str">
        <f t="shared" si="9"/>
        <v/>
      </c>
      <c r="J40" s="79">
        <v>0</v>
      </c>
      <c r="K40" s="79">
        <v>0</v>
      </c>
      <c r="L40" s="81">
        <v>0</v>
      </c>
      <c r="M40" s="26" t="s">
        <v>28</v>
      </c>
      <c r="N40" s="47" t="str">
        <f t="shared" si="8"/>
        <v/>
      </c>
      <c r="O40" s="33"/>
      <c r="P40" s="34"/>
      <c r="Q40" s="34"/>
      <c r="R40" s="34"/>
      <c r="S40" s="34"/>
      <c r="T40" s="1"/>
      <c r="U40" s="94">
        <f t="shared" si="1"/>
        <v>0</v>
      </c>
      <c r="V40" s="94">
        <f t="shared" si="2"/>
        <v>0</v>
      </c>
      <c r="W40" s="94">
        <f t="shared" si="2"/>
        <v>0</v>
      </c>
      <c r="X40" s="94"/>
      <c r="Y40" s="94">
        <f t="shared" si="3"/>
        <v>0</v>
      </c>
      <c r="Z40" s="94">
        <f t="shared" si="3"/>
        <v>0</v>
      </c>
      <c r="AA40" s="94">
        <f t="shared" si="3"/>
        <v>0</v>
      </c>
      <c r="AB40" s="94">
        <f t="shared" si="4"/>
        <v>0</v>
      </c>
      <c r="AC40" s="94">
        <f t="shared" si="5"/>
        <v>0</v>
      </c>
      <c r="AD40" s="94">
        <f t="shared" si="6"/>
        <v>0</v>
      </c>
      <c r="AE40" s="95"/>
      <c r="AF40" s="89"/>
      <c r="AG40" s="89"/>
    </row>
    <row r="41" spans="2:33" x14ac:dyDescent="0.2">
      <c r="B41" s="76">
        <v>31</v>
      </c>
      <c r="C41" s="31"/>
      <c r="D41" s="31"/>
      <c r="E41" s="24"/>
      <c r="F41" s="24"/>
      <c r="G41" s="38">
        <f t="shared" si="0"/>
        <v>0</v>
      </c>
      <c r="H41" s="26" t="s">
        <v>28</v>
      </c>
      <c r="I41" s="47" t="str">
        <f t="shared" si="9"/>
        <v/>
      </c>
      <c r="J41" s="79">
        <v>0</v>
      </c>
      <c r="K41" s="79">
        <v>0</v>
      </c>
      <c r="L41" s="82">
        <v>0</v>
      </c>
      <c r="M41" s="26" t="s">
        <v>28</v>
      </c>
      <c r="N41" s="47" t="str">
        <f t="shared" si="8"/>
        <v/>
      </c>
      <c r="O41" s="39"/>
      <c r="P41" s="40"/>
      <c r="Q41" s="40"/>
      <c r="R41" s="40"/>
      <c r="S41" s="40"/>
      <c r="T41" s="1"/>
      <c r="U41" s="94">
        <f t="shared" si="1"/>
        <v>0</v>
      </c>
      <c r="V41" s="94">
        <f t="shared" si="2"/>
        <v>0</v>
      </c>
      <c r="W41" s="94">
        <f t="shared" si="2"/>
        <v>0</v>
      </c>
      <c r="X41" s="94"/>
      <c r="Y41" s="94">
        <f t="shared" si="3"/>
        <v>0</v>
      </c>
      <c r="Z41" s="94">
        <f t="shared" si="3"/>
        <v>0</v>
      </c>
      <c r="AA41" s="94">
        <f t="shared" si="3"/>
        <v>0</v>
      </c>
      <c r="AB41" s="94">
        <f t="shared" si="4"/>
        <v>0</v>
      </c>
      <c r="AC41" s="94">
        <f>IF(K41=1,I41*0.2,0)</f>
        <v>0</v>
      </c>
      <c r="AD41" s="94">
        <f t="shared" si="6"/>
        <v>0</v>
      </c>
      <c r="AE41" s="95"/>
      <c r="AF41" s="89"/>
      <c r="AG41" s="89"/>
    </row>
    <row r="42" spans="2:33" ht="10" customHeight="1" x14ac:dyDescent="0.2"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41"/>
      <c r="U42" s="94"/>
      <c r="V42" s="94"/>
      <c r="W42" s="94"/>
      <c r="X42" s="94"/>
      <c r="Y42" s="94"/>
      <c r="Z42" s="94"/>
      <c r="AA42" s="94"/>
      <c r="AB42" s="94"/>
      <c r="AC42" s="94"/>
      <c r="AD42" s="95"/>
      <c r="AE42" s="95"/>
      <c r="AF42" s="89"/>
      <c r="AG42" s="89"/>
    </row>
    <row r="43" spans="2:33" ht="10" customHeight="1" x14ac:dyDescent="0.2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41"/>
      <c r="U43" s="94"/>
      <c r="V43" s="94"/>
      <c r="W43" s="94"/>
      <c r="X43" s="94"/>
      <c r="Y43" s="94"/>
      <c r="Z43" s="94"/>
      <c r="AA43" s="94"/>
      <c r="AB43" s="94"/>
      <c r="AC43" s="94"/>
      <c r="AD43" s="95"/>
      <c r="AE43" s="95"/>
      <c r="AF43" s="89"/>
      <c r="AG43" s="89"/>
    </row>
    <row r="44" spans="2:33" ht="20" customHeight="1" x14ac:dyDescent="0.2">
      <c r="B44" s="147"/>
      <c r="C44" s="148"/>
      <c r="D44" s="42" t="s">
        <v>29</v>
      </c>
      <c r="E44" s="149" t="s">
        <v>30</v>
      </c>
      <c r="F44" s="150"/>
      <c r="G44" s="151"/>
      <c r="H44" s="44"/>
      <c r="I44" s="147"/>
      <c r="J44" s="148"/>
      <c r="K44" s="149" t="s">
        <v>104</v>
      </c>
      <c r="L44" s="150"/>
      <c r="M44" s="151"/>
      <c r="N44" s="45"/>
      <c r="O44" s="152" t="s">
        <v>31</v>
      </c>
      <c r="P44" s="153"/>
      <c r="Q44" s="154"/>
      <c r="R44" s="155">
        <f>SUM(G10:G41)</f>
        <v>0</v>
      </c>
      <c r="S44" s="156">
        <f>SUM(G10:G31)</f>
        <v>0</v>
      </c>
      <c r="T44" s="41"/>
      <c r="U44" s="97"/>
      <c r="V44" s="94"/>
      <c r="W44" s="94"/>
      <c r="X44" s="94"/>
      <c r="Y44" s="94" t="s">
        <v>26</v>
      </c>
      <c r="Z44" s="94" t="s">
        <v>26</v>
      </c>
      <c r="AA44" s="94"/>
      <c r="AB44" s="94"/>
      <c r="AC44" s="94"/>
      <c r="AD44" s="94"/>
      <c r="AE44" s="94"/>
      <c r="AF44" s="87"/>
      <c r="AG44" s="87"/>
    </row>
    <row r="45" spans="2:33" ht="20" customHeight="1" x14ac:dyDescent="0.2">
      <c r="B45" s="152" t="s">
        <v>32</v>
      </c>
      <c r="C45" s="154"/>
      <c r="D45" s="28">
        <f>I10</f>
        <v>0</v>
      </c>
      <c r="E45" s="165">
        <f>N10</f>
        <v>0</v>
      </c>
      <c r="F45" s="166"/>
      <c r="G45" s="167">
        <f>N10</f>
        <v>0</v>
      </c>
      <c r="H45" s="44"/>
      <c r="I45" s="152" t="s">
        <v>99</v>
      </c>
      <c r="J45" s="154"/>
      <c r="K45" s="178">
        <f>SUM(AB11:AB41)</f>
        <v>0</v>
      </c>
      <c r="L45" s="179"/>
      <c r="M45" s="180"/>
      <c r="N45" s="45"/>
      <c r="O45" s="168" t="s">
        <v>33</v>
      </c>
      <c r="P45" s="169"/>
      <c r="Q45" s="170"/>
      <c r="R45" s="171">
        <f>SUM(O10:O41)</f>
        <v>0</v>
      </c>
      <c r="S45" s="172"/>
      <c r="T45" s="41"/>
      <c r="U45" s="97"/>
      <c r="V45" s="94"/>
      <c r="W45" s="94"/>
      <c r="X45" s="94"/>
      <c r="Y45" s="94" t="s">
        <v>24</v>
      </c>
      <c r="Z45" s="94" t="s">
        <v>34</v>
      </c>
      <c r="AA45" s="94"/>
      <c r="AB45" s="94"/>
      <c r="AC45" s="94"/>
      <c r="AD45" s="94"/>
      <c r="AE45" s="94"/>
      <c r="AF45" s="87"/>
      <c r="AG45" s="87"/>
    </row>
    <row r="46" spans="2:33" ht="20" customHeight="1" x14ac:dyDescent="0.2">
      <c r="B46" s="122" t="s">
        <v>35</v>
      </c>
      <c r="C46" s="124"/>
      <c r="D46" s="27">
        <f>SUM(U11:U41)</f>
        <v>0</v>
      </c>
      <c r="E46" s="125">
        <f>SUM(Y11:Y41)</f>
        <v>0</v>
      </c>
      <c r="F46" s="132"/>
      <c r="G46" s="133"/>
      <c r="H46" s="44"/>
      <c r="I46" s="122" t="s">
        <v>100</v>
      </c>
      <c r="J46" s="124"/>
      <c r="K46" s="181">
        <f>SUM(AC11:AC41)</f>
        <v>0</v>
      </c>
      <c r="L46" s="182"/>
      <c r="M46" s="183"/>
      <c r="N46" s="45"/>
      <c r="O46" s="173" t="s">
        <v>36</v>
      </c>
      <c r="P46" s="174"/>
      <c r="Q46" s="175"/>
      <c r="R46" s="176">
        <f>Q5*R45</f>
        <v>0</v>
      </c>
      <c r="S46" s="177"/>
      <c r="T46" s="41"/>
      <c r="U46" s="97"/>
      <c r="V46" s="94"/>
      <c r="W46" s="94"/>
      <c r="X46" s="94"/>
      <c r="Y46" s="94" t="s">
        <v>25</v>
      </c>
      <c r="Z46" s="94" t="s">
        <v>37</v>
      </c>
      <c r="AA46" s="94"/>
      <c r="AB46" s="94"/>
      <c r="AC46" s="94"/>
      <c r="AD46" s="94"/>
      <c r="AE46" s="94"/>
      <c r="AF46" s="87"/>
      <c r="AG46" s="87"/>
    </row>
    <row r="47" spans="2:33" ht="20" customHeight="1" x14ac:dyDescent="0.2">
      <c r="B47" s="122" t="s">
        <v>24</v>
      </c>
      <c r="C47" s="124"/>
      <c r="D47" s="27">
        <f>SUM(V11:V41)</f>
        <v>0</v>
      </c>
      <c r="E47" s="125">
        <f>SUM(Z11:Z41)</f>
        <v>0</v>
      </c>
      <c r="F47" s="132"/>
      <c r="G47" s="133"/>
      <c r="H47" s="44"/>
      <c r="I47" s="122" t="s">
        <v>105</v>
      </c>
      <c r="J47" s="124"/>
      <c r="K47" s="136">
        <f>SUM(AD11:AD41)</f>
        <v>0</v>
      </c>
      <c r="L47" s="137"/>
      <c r="M47" s="138"/>
      <c r="N47" s="45"/>
      <c r="O47" s="122" t="s">
        <v>38</v>
      </c>
      <c r="P47" s="123"/>
      <c r="Q47" s="124"/>
      <c r="R47" s="125">
        <f>SUM(P10:P41)</f>
        <v>0</v>
      </c>
      <c r="S47" s="126"/>
      <c r="T47" s="41"/>
      <c r="U47" s="97"/>
      <c r="V47" s="94"/>
      <c r="W47" s="94"/>
      <c r="X47" s="94"/>
      <c r="Y47" s="94" t="s">
        <v>28</v>
      </c>
      <c r="Z47" s="94" t="s">
        <v>25</v>
      </c>
      <c r="AA47" s="94"/>
      <c r="AB47" s="94"/>
      <c r="AC47" s="94"/>
      <c r="AD47" s="94"/>
      <c r="AE47" s="94"/>
      <c r="AF47" s="87"/>
      <c r="AG47" s="87"/>
    </row>
    <row r="48" spans="2:33" ht="20" customHeight="1" x14ac:dyDescent="0.2">
      <c r="B48" s="127" t="s">
        <v>25</v>
      </c>
      <c r="C48" s="129"/>
      <c r="D48" s="43">
        <f>SUM(W11:W41)</f>
        <v>0</v>
      </c>
      <c r="E48" s="134">
        <f>SUM(AA11:AA41)</f>
        <v>0</v>
      </c>
      <c r="F48" s="130"/>
      <c r="G48" s="135"/>
      <c r="H48" s="44"/>
      <c r="I48" s="109" t="s">
        <v>40</v>
      </c>
      <c r="J48" s="111"/>
      <c r="K48" s="139">
        <f>SUM(K45:M47)</f>
        <v>0</v>
      </c>
      <c r="L48" s="140"/>
      <c r="M48" s="141"/>
      <c r="N48" s="45"/>
      <c r="O48" s="122" t="s">
        <v>39</v>
      </c>
      <c r="P48" s="123"/>
      <c r="Q48" s="124"/>
      <c r="R48" s="125">
        <f>SUM(Q10:Q41)</f>
        <v>0</v>
      </c>
      <c r="S48" s="126"/>
      <c r="T48" s="41"/>
      <c r="U48" s="97"/>
      <c r="V48" s="94"/>
      <c r="W48" s="94"/>
      <c r="X48" s="94"/>
      <c r="Y48" s="94"/>
      <c r="Z48" s="94" t="s">
        <v>28</v>
      </c>
      <c r="AA48" s="94"/>
      <c r="AB48" s="94"/>
      <c r="AC48" s="94"/>
      <c r="AD48" s="94"/>
      <c r="AE48" s="94"/>
      <c r="AF48" s="87"/>
      <c r="AG48" s="87"/>
    </row>
    <row r="49" spans="2:33" ht="20" customHeight="1" x14ac:dyDescent="0.2">
      <c r="B49" s="109" t="s">
        <v>40</v>
      </c>
      <c r="C49" s="111"/>
      <c r="D49" s="59">
        <f>SUM(I10:I41)</f>
        <v>0</v>
      </c>
      <c r="E49" s="120">
        <f>SUM(N10:N41)</f>
        <v>0</v>
      </c>
      <c r="F49" s="120"/>
      <c r="G49" s="121"/>
      <c r="H49" s="44"/>
      <c r="I49" s="44"/>
      <c r="J49" s="44"/>
      <c r="K49" s="44"/>
      <c r="L49" s="44"/>
      <c r="M49" s="44"/>
      <c r="N49" s="45"/>
      <c r="O49" s="122" t="s">
        <v>41</v>
      </c>
      <c r="P49" s="123"/>
      <c r="Q49" s="124"/>
      <c r="R49" s="125">
        <f>SUM(R10:R41)</f>
        <v>0</v>
      </c>
      <c r="S49" s="126"/>
      <c r="T49" s="41"/>
      <c r="U49" s="97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87"/>
      <c r="AG49" s="87"/>
    </row>
    <row r="50" spans="2:33" x14ac:dyDescent="0.2">
      <c r="B50" s="44"/>
      <c r="C50" s="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127" t="s">
        <v>42</v>
      </c>
      <c r="P50" s="128"/>
      <c r="Q50" s="129"/>
      <c r="R50" s="130">
        <f>SUM(S10:S41)</f>
        <v>0</v>
      </c>
      <c r="S50" s="131"/>
      <c r="T50" s="41"/>
      <c r="U50" s="91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2:33" x14ac:dyDescent="0.2">
      <c r="B51" s="44"/>
      <c r="C51" s="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"/>
      <c r="P51" s="3"/>
      <c r="Q51" s="3"/>
      <c r="R51" s="44"/>
      <c r="S51" s="44"/>
      <c r="T51" s="41"/>
      <c r="U51" s="91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2:33" ht="20" customHeight="1" x14ac:dyDescent="0.2">
      <c r="B52" s="44"/>
      <c r="C52" s="108" t="s">
        <v>43</v>
      </c>
      <c r="D52" s="108"/>
      <c r="E52" s="44"/>
      <c r="F52" s="44" t="s">
        <v>44</v>
      </c>
      <c r="G52" s="44"/>
      <c r="H52" s="44"/>
      <c r="I52" s="44" t="s">
        <v>45</v>
      </c>
      <c r="J52" s="44"/>
      <c r="K52" s="44"/>
      <c r="L52" s="44"/>
      <c r="M52" s="44"/>
      <c r="N52" s="45"/>
      <c r="O52" s="109" t="s">
        <v>46</v>
      </c>
      <c r="P52" s="110"/>
      <c r="Q52" s="111"/>
      <c r="R52" s="112">
        <f>R46+D46+D48+E46+E47+E48+R47+R48+R49+R50+D45+E45</f>
        <v>0</v>
      </c>
      <c r="S52" s="113"/>
      <c r="T52" s="41"/>
      <c r="U52" s="91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2:33" ht="20" customHeight="1" x14ac:dyDescent="0.2">
      <c r="B53" s="44"/>
      <c r="C53" s="3"/>
      <c r="D53" s="44"/>
      <c r="E53" s="44"/>
      <c r="F53" s="44" t="s">
        <v>47</v>
      </c>
      <c r="G53" s="44"/>
      <c r="H53" s="44"/>
      <c r="M53" s="44"/>
      <c r="N53" s="45"/>
      <c r="O53" s="114" t="s">
        <v>109</v>
      </c>
      <c r="P53" s="115"/>
      <c r="Q53" s="116"/>
      <c r="R53" s="117">
        <f>R52-D6-K48</f>
        <v>0</v>
      </c>
      <c r="S53" s="118"/>
      <c r="T53" s="41"/>
      <c r="U53" s="91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2:33" x14ac:dyDescent="0.2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41"/>
      <c r="U54" s="87"/>
      <c r="V54" s="87"/>
      <c r="W54" s="87"/>
      <c r="X54" s="87"/>
      <c r="Y54" s="87"/>
      <c r="Z54" s="87"/>
      <c r="AA54" s="87"/>
      <c r="AB54" s="87"/>
      <c r="AC54" s="87"/>
      <c r="AD54" s="89"/>
      <c r="AE54" s="89"/>
      <c r="AF54" s="89"/>
      <c r="AG54" s="89"/>
    </row>
    <row r="55" spans="2:33" ht="20" customHeight="1" x14ac:dyDescent="0.2"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/>
      <c r="T55" s="41"/>
      <c r="U55" s="91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9"/>
    </row>
    <row r="56" spans="2:33" ht="20" customHeight="1" x14ac:dyDescent="0.2">
      <c r="B56" s="64"/>
      <c r="C56" s="103"/>
      <c r="D56" s="103"/>
      <c r="E56" s="103"/>
      <c r="F56" s="65"/>
      <c r="G56" s="65"/>
      <c r="H56" s="65"/>
      <c r="I56" s="65"/>
      <c r="J56" s="65"/>
      <c r="K56" s="65"/>
      <c r="L56" s="65"/>
      <c r="M56" s="65"/>
      <c r="N56" s="103"/>
      <c r="O56" s="103"/>
      <c r="P56" s="103"/>
      <c r="Q56" s="103"/>
      <c r="R56" s="103"/>
      <c r="S56" s="66"/>
      <c r="T56" s="41"/>
      <c r="U56" s="91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9"/>
    </row>
    <row r="57" spans="2:33" ht="20" customHeight="1" x14ac:dyDescent="0.2">
      <c r="B57" s="67"/>
      <c r="C57" s="68" t="s">
        <v>48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 t="s">
        <v>49</v>
      </c>
      <c r="O57" s="69"/>
      <c r="P57" s="69"/>
      <c r="Q57" s="69"/>
      <c r="R57" s="69"/>
      <c r="S57" s="70"/>
      <c r="T57" s="41"/>
      <c r="U57" s="86"/>
      <c r="V57" s="83"/>
      <c r="W57" s="83"/>
      <c r="X57" s="83"/>
      <c r="Y57" s="83"/>
      <c r="Z57" s="83"/>
      <c r="AA57" s="83"/>
      <c r="AB57" s="83"/>
      <c r="AC57" s="84"/>
      <c r="AD57" s="84"/>
      <c r="AE57" s="84"/>
      <c r="AF57" s="84"/>
      <c r="AG57" s="85"/>
    </row>
    <row r="58" spans="2:33" x14ac:dyDescent="0.2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41"/>
      <c r="U58" s="83"/>
      <c r="V58" s="83"/>
      <c r="W58" s="83"/>
      <c r="X58" s="83"/>
      <c r="Y58" s="83"/>
      <c r="Z58" s="83"/>
      <c r="AA58" s="83"/>
      <c r="AB58" s="84"/>
      <c r="AC58" s="84"/>
      <c r="AD58" s="85"/>
      <c r="AE58" s="85"/>
      <c r="AF58" s="85"/>
      <c r="AG58" s="85"/>
    </row>
    <row r="59" spans="2:33" ht="91" customHeight="1" x14ac:dyDescent="0.2">
      <c r="B59" s="105" t="s">
        <v>110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7"/>
      <c r="T59" s="41"/>
      <c r="U59" s="83"/>
      <c r="V59" s="83"/>
      <c r="W59" s="83"/>
      <c r="X59" s="83"/>
      <c r="Y59" s="83"/>
      <c r="Z59" s="83"/>
      <c r="AA59" s="83"/>
      <c r="AB59" s="84"/>
      <c r="AC59" s="84"/>
      <c r="AD59" s="85"/>
      <c r="AE59" s="85"/>
      <c r="AF59" s="85"/>
      <c r="AG59" s="85"/>
    </row>
    <row r="60" spans="2:33" x14ac:dyDescent="0.2">
      <c r="U60" s="83"/>
      <c r="V60" s="83"/>
      <c r="W60" s="83"/>
      <c r="X60" s="83"/>
      <c r="Y60" s="83"/>
      <c r="Z60" s="83"/>
      <c r="AA60" s="83"/>
      <c r="AB60" s="85"/>
      <c r="AC60" s="85"/>
      <c r="AD60" s="85"/>
      <c r="AE60" s="85"/>
      <c r="AF60" s="85"/>
      <c r="AG60" s="85"/>
    </row>
    <row r="61" spans="2:33" x14ac:dyDescent="0.2">
      <c r="U61" s="83"/>
      <c r="V61" s="83"/>
      <c r="W61" s="83"/>
      <c r="X61" s="83"/>
      <c r="Y61" s="83"/>
      <c r="Z61" s="83"/>
      <c r="AA61" s="83"/>
      <c r="AB61" s="85"/>
      <c r="AC61" s="85"/>
      <c r="AD61" s="85"/>
      <c r="AE61" s="85"/>
      <c r="AF61" s="85"/>
      <c r="AG61" s="85"/>
    </row>
    <row r="62" spans="2:33" x14ac:dyDescent="0.2">
      <c r="H62" s="46"/>
    </row>
    <row r="63" spans="2:33" x14ac:dyDescent="0.2">
      <c r="F63" s="92"/>
    </row>
  </sheetData>
  <sheetProtection algorithmName="SHA-512" hashValue="LYJq1sViEut6oB9O9ukTi8DBFngW22PEtupx7eCnLJNkNeapl1n/sZ6wnczSquCCBgVpjlTUZCG5LebBqbkvPQ==" saltValue="KHxNUL35fH5Jgg8WPjlDAg==" spinCount="100000" sheet="1" objects="1" scenarios="1"/>
  <mergeCells count="66">
    <mergeCell ref="B5:C5"/>
    <mergeCell ref="D5:I5"/>
    <mergeCell ref="N5:P5"/>
    <mergeCell ref="Q5:S5"/>
    <mergeCell ref="B6:C6"/>
    <mergeCell ref="D6:I6"/>
    <mergeCell ref="B2:S2"/>
    <mergeCell ref="B3:S3"/>
    <mergeCell ref="B4:C4"/>
    <mergeCell ref="D4:I4"/>
    <mergeCell ref="N4:P4"/>
    <mergeCell ref="Q4:S4"/>
    <mergeCell ref="B45:C45"/>
    <mergeCell ref="E45:G45"/>
    <mergeCell ref="O45:Q45"/>
    <mergeCell ref="R45:S45"/>
    <mergeCell ref="B46:C46"/>
    <mergeCell ref="E46:G46"/>
    <mergeCell ref="O46:Q46"/>
    <mergeCell ref="R46:S46"/>
    <mergeCell ref="K45:M45"/>
    <mergeCell ref="K46:M46"/>
    <mergeCell ref="I45:J45"/>
    <mergeCell ref="I46:J46"/>
    <mergeCell ref="B7:S7"/>
    <mergeCell ref="B10:F10"/>
    <mergeCell ref="B42:S42"/>
    <mergeCell ref="B43:S43"/>
    <mergeCell ref="B44:C44"/>
    <mergeCell ref="E44:G44"/>
    <mergeCell ref="O44:Q44"/>
    <mergeCell ref="R44:S44"/>
    <mergeCell ref="H8:I8"/>
    <mergeCell ref="M8:N8"/>
    <mergeCell ref="K44:M44"/>
    <mergeCell ref="J8:L8"/>
    <mergeCell ref="J9:L9"/>
    <mergeCell ref="I44:J44"/>
    <mergeCell ref="B47:C47"/>
    <mergeCell ref="E47:G47"/>
    <mergeCell ref="O47:Q47"/>
    <mergeCell ref="R47:S47"/>
    <mergeCell ref="B48:C48"/>
    <mergeCell ref="E48:G48"/>
    <mergeCell ref="O48:Q48"/>
    <mergeCell ref="R48:S48"/>
    <mergeCell ref="I47:J47"/>
    <mergeCell ref="I48:J48"/>
    <mergeCell ref="K47:M47"/>
    <mergeCell ref="K48:M48"/>
    <mergeCell ref="B49:C49"/>
    <mergeCell ref="E49:G49"/>
    <mergeCell ref="O49:Q49"/>
    <mergeCell ref="R49:S49"/>
    <mergeCell ref="O50:Q50"/>
    <mergeCell ref="R50:S50"/>
    <mergeCell ref="C56:E56"/>
    <mergeCell ref="N56:R56"/>
    <mergeCell ref="B58:S58"/>
    <mergeCell ref="B59:S59"/>
    <mergeCell ref="C52:D52"/>
    <mergeCell ref="O52:Q52"/>
    <mergeCell ref="R52:S52"/>
    <mergeCell ref="O53:Q53"/>
    <mergeCell ref="R53:S53"/>
    <mergeCell ref="B54:S54"/>
  </mergeCells>
  <conditionalFormatting sqref="P10:S41 N10 I10">
    <cfRule type="expression" dxfId="14" priority="10" stopIfTrue="1">
      <formula>IF(H10="Inland",TRUE,FALSE)</formula>
    </cfRule>
    <cfRule type="expression" dxfId="13" priority="11" stopIfTrue="1">
      <formula>IF(H10="Keines",TRUE,FALSE)</formula>
    </cfRule>
    <cfRule type="expression" dxfId="12" priority="12" stopIfTrue="1">
      <formula>IF(H10&lt;&gt;"Keines",TRUE,FALSE)</formula>
    </cfRule>
  </conditionalFormatting>
  <conditionalFormatting sqref="I11:I41">
    <cfRule type="expression" dxfId="11" priority="13" stopIfTrue="1">
      <formula>IF(H11="Inland",TRUE,FALSE)</formula>
    </cfRule>
    <cfRule type="expression" dxfId="10" priority="14" stopIfTrue="1">
      <formula>IF(H11="Keines",TRUE,FALSE)</formula>
    </cfRule>
    <cfRule type="expression" dxfId="9" priority="15" stopIfTrue="1">
      <formula>IF(H11&lt;&gt;"Keines",TRUE,FALSE)</formula>
    </cfRule>
  </conditionalFormatting>
  <conditionalFormatting sqref="O10">
    <cfRule type="expression" dxfId="8" priority="7" stopIfTrue="1">
      <formula>IF(N10="Inland",TRUE,FALSE)</formula>
    </cfRule>
    <cfRule type="expression" dxfId="7" priority="8" stopIfTrue="1">
      <formula>IF(N10="Keines",TRUE,FALSE)</formula>
    </cfRule>
    <cfRule type="expression" dxfId="6" priority="9" stopIfTrue="1">
      <formula>IF(N10&lt;&gt;"Keines",TRUE,FALSE)</formula>
    </cfRule>
  </conditionalFormatting>
  <conditionalFormatting sqref="G10">
    <cfRule type="expression" dxfId="5" priority="4" stopIfTrue="1">
      <formula>IF(F10="Inland",TRUE,FALSE)</formula>
    </cfRule>
    <cfRule type="expression" dxfId="4" priority="5" stopIfTrue="1">
      <formula>IF(F10="Keines",TRUE,FALSE)</formula>
    </cfRule>
    <cfRule type="expression" dxfId="3" priority="6" stopIfTrue="1">
      <formula>IF(F10&lt;&gt;"Keines",TRUE,FALSE)</formula>
    </cfRule>
  </conditionalFormatting>
  <conditionalFormatting sqref="N11:N41">
    <cfRule type="expression" dxfId="2" priority="1" stopIfTrue="1">
      <formula>IF(M11="Inland",TRUE,FALSE)</formula>
    </cfRule>
    <cfRule type="expression" dxfId="1" priority="2" stopIfTrue="1">
      <formula>IF(M11="Keines",TRUE,FALSE)</formula>
    </cfRule>
    <cfRule type="expression" dxfId="0" priority="3" stopIfTrue="1">
      <formula>IF(M11&lt;&gt;"Keines",TRUE,FALSE)</formula>
    </cfRule>
  </conditionalFormatting>
  <dataValidations count="2">
    <dataValidation type="list" allowBlank="1" showInputMessage="1" showErrorMessage="1" sqref="H11:H41 JG11:JG41 TC11:TC41 ACY11:ACY41 AMU11:AMU41 AWQ11:AWQ41 BGM11:BGM41 BQI11:BQI41 CAE11:CAE41 CKA11:CKA41 CTW11:CTW41 DDS11:DDS41 DNO11:DNO41 DXK11:DXK41 EHG11:EHG41 ERC11:ERC41 FAY11:FAY41 FKU11:FKU41 FUQ11:FUQ41 GEM11:GEM41 GOI11:GOI41 GYE11:GYE41 HIA11:HIA41 HRW11:HRW41 IBS11:IBS41 ILO11:ILO41 IVK11:IVK41 JFG11:JFG41 JPC11:JPC41 JYY11:JYY41 KIU11:KIU41 KSQ11:KSQ41 LCM11:LCM41 LMI11:LMI41 LWE11:LWE41 MGA11:MGA41 MPW11:MPW41 MZS11:MZS41 NJO11:NJO41 NTK11:NTK41 ODG11:ODG41 ONC11:ONC41 OWY11:OWY41 PGU11:PGU41 PQQ11:PQQ41 QAM11:QAM41 QKI11:QKI41 QUE11:QUE41 REA11:REA41 RNW11:RNW41 RXS11:RXS41 SHO11:SHO41 SRK11:SRK41 TBG11:TBG41 TLC11:TLC41 TUY11:TUY41 UEU11:UEU41 UOQ11:UOQ41 UYM11:UYM41 VII11:VII41 VSE11:VSE41 WCA11:WCA41 WLW11:WLW41 WVS11:WVS41 H65547:H65577 JG65547:JG65577 TC65547:TC65577 ACY65547:ACY65577 AMU65547:AMU65577 AWQ65547:AWQ65577 BGM65547:BGM65577 BQI65547:BQI65577 CAE65547:CAE65577 CKA65547:CKA65577 CTW65547:CTW65577 DDS65547:DDS65577 DNO65547:DNO65577 DXK65547:DXK65577 EHG65547:EHG65577 ERC65547:ERC65577 FAY65547:FAY65577 FKU65547:FKU65577 FUQ65547:FUQ65577 GEM65547:GEM65577 GOI65547:GOI65577 GYE65547:GYE65577 HIA65547:HIA65577 HRW65547:HRW65577 IBS65547:IBS65577 ILO65547:ILO65577 IVK65547:IVK65577 JFG65547:JFG65577 JPC65547:JPC65577 JYY65547:JYY65577 KIU65547:KIU65577 KSQ65547:KSQ65577 LCM65547:LCM65577 LMI65547:LMI65577 LWE65547:LWE65577 MGA65547:MGA65577 MPW65547:MPW65577 MZS65547:MZS65577 NJO65547:NJO65577 NTK65547:NTK65577 ODG65547:ODG65577 ONC65547:ONC65577 OWY65547:OWY65577 PGU65547:PGU65577 PQQ65547:PQQ65577 QAM65547:QAM65577 QKI65547:QKI65577 QUE65547:QUE65577 REA65547:REA65577 RNW65547:RNW65577 RXS65547:RXS65577 SHO65547:SHO65577 SRK65547:SRK65577 TBG65547:TBG65577 TLC65547:TLC65577 TUY65547:TUY65577 UEU65547:UEU65577 UOQ65547:UOQ65577 UYM65547:UYM65577 VII65547:VII65577 VSE65547:VSE65577 WCA65547:WCA65577 WLW65547:WLW65577 WVS65547:WVS65577 H131083:H131113 JG131083:JG131113 TC131083:TC131113 ACY131083:ACY131113 AMU131083:AMU131113 AWQ131083:AWQ131113 BGM131083:BGM131113 BQI131083:BQI131113 CAE131083:CAE131113 CKA131083:CKA131113 CTW131083:CTW131113 DDS131083:DDS131113 DNO131083:DNO131113 DXK131083:DXK131113 EHG131083:EHG131113 ERC131083:ERC131113 FAY131083:FAY131113 FKU131083:FKU131113 FUQ131083:FUQ131113 GEM131083:GEM131113 GOI131083:GOI131113 GYE131083:GYE131113 HIA131083:HIA131113 HRW131083:HRW131113 IBS131083:IBS131113 ILO131083:ILO131113 IVK131083:IVK131113 JFG131083:JFG131113 JPC131083:JPC131113 JYY131083:JYY131113 KIU131083:KIU131113 KSQ131083:KSQ131113 LCM131083:LCM131113 LMI131083:LMI131113 LWE131083:LWE131113 MGA131083:MGA131113 MPW131083:MPW131113 MZS131083:MZS131113 NJO131083:NJO131113 NTK131083:NTK131113 ODG131083:ODG131113 ONC131083:ONC131113 OWY131083:OWY131113 PGU131083:PGU131113 PQQ131083:PQQ131113 QAM131083:QAM131113 QKI131083:QKI131113 QUE131083:QUE131113 REA131083:REA131113 RNW131083:RNW131113 RXS131083:RXS131113 SHO131083:SHO131113 SRK131083:SRK131113 TBG131083:TBG131113 TLC131083:TLC131113 TUY131083:TUY131113 UEU131083:UEU131113 UOQ131083:UOQ131113 UYM131083:UYM131113 VII131083:VII131113 VSE131083:VSE131113 WCA131083:WCA131113 WLW131083:WLW131113 WVS131083:WVS131113 H196619:H196649 JG196619:JG196649 TC196619:TC196649 ACY196619:ACY196649 AMU196619:AMU196649 AWQ196619:AWQ196649 BGM196619:BGM196649 BQI196619:BQI196649 CAE196619:CAE196649 CKA196619:CKA196649 CTW196619:CTW196649 DDS196619:DDS196649 DNO196619:DNO196649 DXK196619:DXK196649 EHG196619:EHG196649 ERC196619:ERC196649 FAY196619:FAY196649 FKU196619:FKU196649 FUQ196619:FUQ196649 GEM196619:GEM196649 GOI196619:GOI196649 GYE196619:GYE196649 HIA196619:HIA196649 HRW196619:HRW196649 IBS196619:IBS196649 ILO196619:ILO196649 IVK196619:IVK196649 JFG196619:JFG196649 JPC196619:JPC196649 JYY196619:JYY196649 KIU196619:KIU196649 KSQ196619:KSQ196649 LCM196619:LCM196649 LMI196619:LMI196649 LWE196619:LWE196649 MGA196619:MGA196649 MPW196619:MPW196649 MZS196619:MZS196649 NJO196619:NJO196649 NTK196619:NTK196649 ODG196619:ODG196649 ONC196619:ONC196649 OWY196619:OWY196649 PGU196619:PGU196649 PQQ196619:PQQ196649 QAM196619:QAM196649 QKI196619:QKI196649 QUE196619:QUE196649 REA196619:REA196649 RNW196619:RNW196649 RXS196619:RXS196649 SHO196619:SHO196649 SRK196619:SRK196649 TBG196619:TBG196649 TLC196619:TLC196649 TUY196619:TUY196649 UEU196619:UEU196649 UOQ196619:UOQ196649 UYM196619:UYM196649 VII196619:VII196649 VSE196619:VSE196649 WCA196619:WCA196649 WLW196619:WLW196649 WVS196619:WVS196649 H262155:H262185 JG262155:JG262185 TC262155:TC262185 ACY262155:ACY262185 AMU262155:AMU262185 AWQ262155:AWQ262185 BGM262155:BGM262185 BQI262155:BQI262185 CAE262155:CAE262185 CKA262155:CKA262185 CTW262155:CTW262185 DDS262155:DDS262185 DNO262155:DNO262185 DXK262155:DXK262185 EHG262155:EHG262185 ERC262155:ERC262185 FAY262155:FAY262185 FKU262155:FKU262185 FUQ262155:FUQ262185 GEM262155:GEM262185 GOI262155:GOI262185 GYE262155:GYE262185 HIA262155:HIA262185 HRW262155:HRW262185 IBS262155:IBS262185 ILO262155:ILO262185 IVK262155:IVK262185 JFG262155:JFG262185 JPC262155:JPC262185 JYY262155:JYY262185 KIU262155:KIU262185 KSQ262155:KSQ262185 LCM262155:LCM262185 LMI262155:LMI262185 LWE262155:LWE262185 MGA262155:MGA262185 MPW262155:MPW262185 MZS262155:MZS262185 NJO262155:NJO262185 NTK262155:NTK262185 ODG262155:ODG262185 ONC262155:ONC262185 OWY262155:OWY262185 PGU262155:PGU262185 PQQ262155:PQQ262185 QAM262155:QAM262185 QKI262155:QKI262185 QUE262155:QUE262185 REA262155:REA262185 RNW262155:RNW262185 RXS262155:RXS262185 SHO262155:SHO262185 SRK262155:SRK262185 TBG262155:TBG262185 TLC262155:TLC262185 TUY262155:TUY262185 UEU262155:UEU262185 UOQ262155:UOQ262185 UYM262155:UYM262185 VII262155:VII262185 VSE262155:VSE262185 WCA262155:WCA262185 WLW262155:WLW262185 WVS262155:WVS262185 H327691:H327721 JG327691:JG327721 TC327691:TC327721 ACY327691:ACY327721 AMU327691:AMU327721 AWQ327691:AWQ327721 BGM327691:BGM327721 BQI327691:BQI327721 CAE327691:CAE327721 CKA327691:CKA327721 CTW327691:CTW327721 DDS327691:DDS327721 DNO327691:DNO327721 DXK327691:DXK327721 EHG327691:EHG327721 ERC327691:ERC327721 FAY327691:FAY327721 FKU327691:FKU327721 FUQ327691:FUQ327721 GEM327691:GEM327721 GOI327691:GOI327721 GYE327691:GYE327721 HIA327691:HIA327721 HRW327691:HRW327721 IBS327691:IBS327721 ILO327691:ILO327721 IVK327691:IVK327721 JFG327691:JFG327721 JPC327691:JPC327721 JYY327691:JYY327721 KIU327691:KIU327721 KSQ327691:KSQ327721 LCM327691:LCM327721 LMI327691:LMI327721 LWE327691:LWE327721 MGA327691:MGA327721 MPW327691:MPW327721 MZS327691:MZS327721 NJO327691:NJO327721 NTK327691:NTK327721 ODG327691:ODG327721 ONC327691:ONC327721 OWY327691:OWY327721 PGU327691:PGU327721 PQQ327691:PQQ327721 QAM327691:QAM327721 QKI327691:QKI327721 QUE327691:QUE327721 REA327691:REA327721 RNW327691:RNW327721 RXS327691:RXS327721 SHO327691:SHO327721 SRK327691:SRK327721 TBG327691:TBG327721 TLC327691:TLC327721 TUY327691:TUY327721 UEU327691:UEU327721 UOQ327691:UOQ327721 UYM327691:UYM327721 VII327691:VII327721 VSE327691:VSE327721 WCA327691:WCA327721 WLW327691:WLW327721 WVS327691:WVS327721 H393227:H393257 JG393227:JG393257 TC393227:TC393257 ACY393227:ACY393257 AMU393227:AMU393257 AWQ393227:AWQ393257 BGM393227:BGM393257 BQI393227:BQI393257 CAE393227:CAE393257 CKA393227:CKA393257 CTW393227:CTW393257 DDS393227:DDS393257 DNO393227:DNO393257 DXK393227:DXK393257 EHG393227:EHG393257 ERC393227:ERC393257 FAY393227:FAY393257 FKU393227:FKU393257 FUQ393227:FUQ393257 GEM393227:GEM393257 GOI393227:GOI393257 GYE393227:GYE393257 HIA393227:HIA393257 HRW393227:HRW393257 IBS393227:IBS393257 ILO393227:ILO393257 IVK393227:IVK393257 JFG393227:JFG393257 JPC393227:JPC393257 JYY393227:JYY393257 KIU393227:KIU393257 KSQ393227:KSQ393257 LCM393227:LCM393257 LMI393227:LMI393257 LWE393227:LWE393257 MGA393227:MGA393257 MPW393227:MPW393257 MZS393227:MZS393257 NJO393227:NJO393257 NTK393227:NTK393257 ODG393227:ODG393257 ONC393227:ONC393257 OWY393227:OWY393257 PGU393227:PGU393257 PQQ393227:PQQ393257 QAM393227:QAM393257 QKI393227:QKI393257 QUE393227:QUE393257 REA393227:REA393257 RNW393227:RNW393257 RXS393227:RXS393257 SHO393227:SHO393257 SRK393227:SRK393257 TBG393227:TBG393257 TLC393227:TLC393257 TUY393227:TUY393257 UEU393227:UEU393257 UOQ393227:UOQ393257 UYM393227:UYM393257 VII393227:VII393257 VSE393227:VSE393257 WCA393227:WCA393257 WLW393227:WLW393257 WVS393227:WVS393257 H458763:H458793 JG458763:JG458793 TC458763:TC458793 ACY458763:ACY458793 AMU458763:AMU458793 AWQ458763:AWQ458793 BGM458763:BGM458793 BQI458763:BQI458793 CAE458763:CAE458793 CKA458763:CKA458793 CTW458763:CTW458793 DDS458763:DDS458793 DNO458763:DNO458793 DXK458763:DXK458793 EHG458763:EHG458793 ERC458763:ERC458793 FAY458763:FAY458793 FKU458763:FKU458793 FUQ458763:FUQ458793 GEM458763:GEM458793 GOI458763:GOI458793 GYE458763:GYE458793 HIA458763:HIA458793 HRW458763:HRW458793 IBS458763:IBS458793 ILO458763:ILO458793 IVK458763:IVK458793 JFG458763:JFG458793 JPC458763:JPC458793 JYY458763:JYY458793 KIU458763:KIU458793 KSQ458763:KSQ458793 LCM458763:LCM458793 LMI458763:LMI458793 LWE458763:LWE458793 MGA458763:MGA458793 MPW458763:MPW458793 MZS458763:MZS458793 NJO458763:NJO458793 NTK458763:NTK458793 ODG458763:ODG458793 ONC458763:ONC458793 OWY458763:OWY458793 PGU458763:PGU458793 PQQ458763:PQQ458793 QAM458763:QAM458793 QKI458763:QKI458793 QUE458763:QUE458793 REA458763:REA458793 RNW458763:RNW458793 RXS458763:RXS458793 SHO458763:SHO458793 SRK458763:SRK458793 TBG458763:TBG458793 TLC458763:TLC458793 TUY458763:TUY458793 UEU458763:UEU458793 UOQ458763:UOQ458793 UYM458763:UYM458793 VII458763:VII458793 VSE458763:VSE458793 WCA458763:WCA458793 WLW458763:WLW458793 WVS458763:WVS458793 H524299:H524329 JG524299:JG524329 TC524299:TC524329 ACY524299:ACY524329 AMU524299:AMU524329 AWQ524299:AWQ524329 BGM524299:BGM524329 BQI524299:BQI524329 CAE524299:CAE524329 CKA524299:CKA524329 CTW524299:CTW524329 DDS524299:DDS524329 DNO524299:DNO524329 DXK524299:DXK524329 EHG524299:EHG524329 ERC524299:ERC524329 FAY524299:FAY524329 FKU524299:FKU524329 FUQ524299:FUQ524329 GEM524299:GEM524329 GOI524299:GOI524329 GYE524299:GYE524329 HIA524299:HIA524329 HRW524299:HRW524329 IBS524299:IBS524329 ILO524299:ILO524329 IVK524299:IVK524329 JFG524299:JFG524329 JPC524299:JPC524329 JYY524299:JYY524329 KIU524299:KIU524329 KSQ524299:KSQ524329 LCM524299:LCM524329 LMI524299:LMI524329 LWE524299:LWE524329 MGA524299:MGA524329 MPW524299:MPW524329 MZS524299:MZS524329 NJO524299:NJO524329 NTK524299:NTK524329 ODG524299:ODG524329 ONC524299:ONC524329 OWY524299:OWY524329 PGU524299:PGU524329 PQQ524299:PQQ524329 QAM524299:QAM524329 QKI524299:QKI524329 QUE524299:QUE524329 REA524299:REA524329 RNW524299:RNW524329 RXS524299:RXS524329 SHO524299:SHO524329 SRK524299:SRK524329 TBG524299:TBG524329 TLC524299:TLC524329 TUY524299:TUY524329 UEU524299:UEU524329 UOQ524299:UOQ524329 UYM524299:UYM524329 VII524299:VII524329 VSE524299:VSE524329 WCA524299:WCA524329 WLW524299:WLW524329 WVS524299:WVS524329 H589835:H589865 JG589835:JG589865 TC589835:TC589865 ACY589835:ACY589865 AMU589835:AMU589865 AWQ589835:AWQ589865 BGM589835:BGM589865 BQI589835:BQI589865 CAE589835:CAE589865 CKA589835:CKA589865 CTW589835:CTW589865 DDS589835:DDS589865 DNO589835:DNO589865 DXK589835:DXK589865 EHG589835:EHG589865 ERC589835:ERC589865 FAY589835:FAY589865 FKU589835:FKU589865 FUQ589835:FUQ589865 GEM589835:GEM589865 GOI589835:GOI589865 GYE589835:GYE589865 HIA589835:HIA589865 HRW589835:HRW589865 IBS589835:IBS589865 ILO589835:ILO589865 IVK589835:IVK589865 JFG589835:JFG589865 JPC589835:JPC589865 JYY589835:JYY589865 KIU589835:KIU589865 KSQ589835:KSQ589865 LCM589835:LCM589865 LMI589835:LMI589865 LWE589835:LWE589865 MGA589835:MGA589865 MPW589835:MPW589865 MZS589835:MZS589865 NJO589835:NJO589865 NTK589835:NTK589865 ODG589835:ODG589865 ONC589835:ONC589865 OWY589835:OWY589865 PGU589835:PGU589865 PQQ589835:PQQ589865 QAM589835:QAM589865 QKI589835:QKI589865 QUE589835:QUE589865 REA589835:REA589865 RNW589835:RNW589865 RXS589835:RXS589865 SHO589835:SHO589865 SRK589835:SRK589865 TBG589835:TBG589865 TLC589835:TLC589865 TUY589835:TUY589865 UEU589835:UEU589865 UOQ589835:UOQ589865 UYM589835:UYM589865 VII589835:VII589865 VSE589835:VSE589865 WCA589835:WCA589865 WLW589835:WLW589865 WVS589835:WVS589865 H655371:H655401 JG655371:JG655401 TC655371:TC655401 ACY655371:ACY655401 AMU655371:AMU655401 AWQ655371:AWQ655401 BGM655371:BGM655401 BQI655371:BQI655401 CAE655371:CAE655401 CKA655371:CKA655401 CTW655371:CTW655401 DDS655371:DDS655401 DNO655371:DNO655401 DXK655371:DXK655401 EHG655371:EHG655401 ERC655371:ERC655401 FAY655371:FAY655401 FKU655371:FKU655401 FUQ655371:FUQ655401 GEM655371:GEM655401 GOI655371:GOI655401 GYE655371:GYE655401 HIA655371:HIA655401 HRW655371:HRW655401 IBS655371:IBS655401 ILO655371:ILO655401 IVK655371:IVK655401 JFG655371:JFG655401 JPC655371:JPC655401 JYY655371:JYY655401 KIU655371:KIU655401 KSQ655371:KSQ655401 LCM655371:LCM655401 LMI655371:LMI655401 LWE655371:LWE655401 MGA655371:MGA655401 MPW655371:MPW655401 MZS655371:MZS655401 NJO655371:NJO655401 NTK655371:NTK655401 ODG655371:ODG655401 ONC655371:ONC655401 OWY655371:OWY655401 PGU655371:PGU655401 PQQ655371:PQQ655401 QAM655371:QAM655401 QKI655371:QKI655401 QUE655371:QUE655401 REA655371:REA655401 RNW655371:RNW655401 RXS655371:RXS655401 SHO655371:SHO655401 SRK655371:SRK655401 TBG655371:TBG655401 TLC655371:TLC655401 TUY655371:TUY655401 UEU655371:UEU655401 UOQ655371:UOQ655401 UYM655371:UYM655401 VII655371:VII655401 VSE655371:VSE655401 WCA655371:WCA655401 WLW655371:WLW655401 WVS655371:WVS655401 H720907:H720937 JG720907:JG720937 TC720907:TC720937 ACY720907:ACY720937 AMU720907:AMU720937 AWQ720907:AWQ720937 BGM720907:BGM720937 BQI720907:BQI720937 CAE720907:CAE720937 CKA720907:CKA720937 CTW720907:CTW720937 DDS720907:DDS720937 DNO720907:DNO720937 DXK720907:DXK720937 EHG720907:EHG720937 ERC720907:ERC720937 FAY720907:FAY720937 FKU720907:FKU720937 FUQ720907:FUQ720937 GEM720907:GEM720937 GOI720907:GOI720937 GYE720907:GYE720937 HIA720907:HIA720937 HRW720907:HRW720937 IBS720907:IBS720937 ILO720907:ILO720937 IVK720907:IVK720937 JFG720907:JFG720937 JPC720907:JPC720937 JYY720907:JYY720937 KIU720907:KIU720937 KSQ720907:KSQ720937 LCM720907:LCM720937 LMI720907:LMI720937 LWE720907:LWE720937 MGA720907:MGA720937 MPW720907:MPW720937 MZS720907:MZS720937 NJO720907:NJO720937 NTK720907:NTK720937 ODG720907:ODG720937 ONC720907:ONC720937 OWY720907:OWY720937 PGU720907:PGU720937 PQQ720907:PQQ720937 QAM720907:QAM720937 QKI720907:QKI720937 QUE720907:QUE720937 REA720907:REA720937 RNW720907:RNW720937 RXS720907:RXS720937 SHO720907:SHO720937 SRK720907:SRK720937 TBG720907:TBG720937 TLC720907:TLC720937 TUY720907:TUY720937 UEU720907:UEU720937 UOQ720907:UOQ720937 UYM720907:UYM720937 VII720907:VII720937 VSE720907:VSE720937 WCA720907:WCA720937 WLW720907:WLW720937 WVS720907:WVS720937 H786443:H786473 JG786443:JG786473 TC786443:TC786473 ACY786443:ACY786473 AMU786443:AMU786473 AWQ786443:AWQ786473 BGM786443:BGM786473 BQI786443:BQI786473 CAE786443:CAE786473 CKA786443:CKA786473 CTW786443:CTW786473 DDS786443:DDS786473 DNO786443:DNO786473 DXK786443:DXK786473 EHG786443:EHG786473 ERC786443:ERC786473 FAY786443:FAY786473 FKU786443:FKU786473 FUQ786443:FUQ786473 GEM786443:GEM786473 GOI786443:GOI786473 GYE786443:GYE786473 HIA786443:HIA786473 HRW786443:HRW786473 IBS786443:IBS786473 ILO786443:ILO786473 IVK786443:IVK786473 JFG786443:JFG786473 JPC786443:JPC786473 JYY786443:JYY786473 KIU786443:KIU786473 KSQ786443:KSQ786473 LCM786443:LCM786473 LMI786443:LMI786473 LWE786443:LWE786473 MGA786443:MGA786473 MPW786443:MPW786473 MZS786443:MZS786473 NJO786443:NJO786473 NTK786443:NTK786473 ODG786443:ODG786473 ONC786443:ONC786473 OWY786443:OWY786473 PGU786443:PGU786473 PQQ786443:PQQ786473 QAM786443:QAM786473 QKI786443:QKI786473 QUE786443:QUE786473 REA786443:REA786473 RNW786443:RNW786473 RXS786443:RXS786473 SHO786443:SHO786473 SRK786443:SRK786473 TBG786443:TBG786473 TLC786443:TLC786473 TUY786443:TUY786473 UEU786443:UEU786473 UOQ786443:UOQ786473 UYM786443:UYM786473 VII786443:VII786473 VSE786443:VSE786473 WCA786443:WCA786473 WLW786443:WLW786473 WVS786443:WVS786473 H851979:H852009 JG851979:JG852009 TC851979:TC852009 ACY851979:ACY852009 AMU851979:AMU852009 AWQ851979:AWQ852009 BGM851979:BGM852009 BQI851979:BQI852009 CAE851979:CAE852009 CKA851979:CKA852009 CTW851979:CTW852009 DDS851979:DDS852009 DNO851979:DNO852009 DXK851979:DXK852009 EHG851979:EHG852009 ERC851979:ERC852009 FAY851979:FAY852009 FKU851979:FKU852009 FUQ851979:FUQ852009 GEM851979:GEM852009 GOI851979:GOI852009 GYE851979:GYE852009 HIA851979:HIA852009 HRW851979:HRW852009 IBS851979:IBS852009 ILO851979:ILO852009 IVK851979:IVK852009 JFG851979:JFG852009 JPC851979:JPC852009 JYY851979:JYY852009 KIU851979:KIU852009 KSQ851979:KSQ852009 LCM851979:LCM852009 LMI851979:LMI852009 LWE851979:LWE852009 MGA851979:MGA852009 MPW851979:MPW852009 MZS851979:MZS852009 NJO851979:NJO852009 NTK851979:NTK852009 ODG851979:ODG852009 ONC851979:ONC852009 OWY851979:OWY852009 PGU851979:PGU852009 PQQ851979:PQQ852009 QAM851979:QAM852009 QKI851979:QKI852009 QUE851979:QUE852009 REA851979:REA852009 RNW851979:RNW852009 RXS851979:RXS852009 SHO851979:SHO852009 SRK851979:SRK852009 TBG851979:TBG852009 TLC851979:TLC852009 TUY851979:TUY852009 UEU851979:UEU852009 UOQ851979:UOQ852009 UYM851979:UYM852009 VII851979:VII852009 VSE851979:VSE852009 WCA851979:WCA852009 WLW851979:WLW852009 WVS851979:WVS852009 H917515:H917545 JG917515:JG917545 TC917515:TC917545 ACY917515:ACY917545 AMU917515:AMU917545 AWQ917515:AWQ917545 BGM917515:BGM917545 BQI917515:BQI917545 CAE917515:CAE917545 CKA917515:CKA917545 CTW917515:CTW917545 DDS917515:DDS917545 DNO917515:DNO917545 DXK917515:DXK917545 EHG917515:EHG917545 ERC917515:ERC917545 FAY917515:FAY917545 FKU917515:FKU917545 FUQ917515:FUQ917545 GEM917515:GEM917545 GOI917515:GOI917545 GYE917515:GYE917545 HIA917515:HIA917545 HRW917515:HRW917545 IBS917515:IBS917545 ILO917515:ILO917545 IVK917515:IVK917545 JFG917515:JFG917545 JPC917515:JPC917545 JYY917515:JYY917545 KIU917515:KIU917545 KSQ917515:KSQ917545 LCM917515:LCM917545 LMI917515:LMI917545 LWE917515:LWE917545 MGA917515:MGA917545 MPW917515:MPW917545 MZS917515:MZS917545 NJO917515:NJO917545 NTK917515:NTK917545 ODG917515:ODG917545 ONC917515:ONC917545 OWY917515:OWY917545 PGU917515:PGU917545 PQQ917515:PQQ917545 QAM917515:QAM917545 QKI917515:QKI917545 QUE917515:QUE917545 REA917515:REA917545 RNW917515:RNW917545 RXS917515:RXS917545 SHO917515:SHO917545 SRK917515:SRK917545 TBG917515:TBG917545 TLC917515:TLC917545 TUY917515:TUY917545 UEU917515:UEU917545 UOQ917515:UOQ917545 UYM917515:UYM917545 VII917515:VII917545 VSE917515:VSE917545 WCA917515:WCA917545 WLW917515:WLW917545 WVS917515:WVS917545 H983051:H983081 JG983051:JG983081 TC983051:TC983081 ACY983051:ACY983081 AMU983051:AMU983081 AWQ983051:AWQ983081 BGM983051:BGM983081 BQI983051:BQI983081 CAE983051:CAE983081 CKA983051:CKA983081 CTW983051:CTW983081 DDS983051:DDS983081 DNO983051:DNO983081 DXK983051:DXK983081 EHG983051:EHG983081 ERC983051:ERC983081 FAY983051:FAY983081 FKU983051:FKU983081 FUQ983051:FUQ983081 GEM983051:GEM983081 GOI983051:GOI983081 GYE983051:GYE983081 HIA983051:HIA983081 HRW983051:HRW983081 IBS983051:IBS983081 ILO983051:ILO983081 IVK983051:IVK983081 JFG983051:JFG983081 JPC983051:JPC983081 JYY983051:JYY983081 KIU983051:KIU983081 KSQ983051:KSQ983081 LCM983051:LCM983081 LMI983051:LMI983081 LWE983051:LWE983081 MGA983051:MGA983081 MPW983051:MPW983081 MZS983051:MZS983081 NJO983051:NJO983081 NTK983051:NTK983081 ODG983051:ODG983081 ONC983051:ONC983081 OWY983051:OWY983081 PGU983051:PGU983081 PQQ983051:PQQ983081 QAM983051:QAM983081 QKI983051:QKI983081 QUE983051:QUE983081 REA983051:REA983081 RNW983051:RNW983081 RXS983051:RXS983081 SHO983051:SHO983081 SRK983051:SRK983081 TBG983051:TBG983081 TLC983051:TLC983081 TUY983051:TUY983081 UEU983051:UEU983081 UOQ983051:UOQ983081 UYM983051:UYM983081 VII983051:VII983081 VSE983051:VSE983081 WCA983051:WCA983081 WLW983051:WLW983081 WVS983051:WVS983081" xr:uid="{28A81C07-4A5C-0E4F-A630-49272EC55FFE}">
      <formula1>$Z$44:$Z$48</formula1>
    </dataValidation>
    <dataValidation type="list" allowBlank="1" showInputMessage="1" showErrorMessage="1" sqref="WVU983051:WVU983081 JI11:JI41 TE11:TE41 ADA11:ADA41 AMW11:AMW41 AWS11:AWS41 BGO11:BGO41 BQK11:BQK41 CAG11:CAG41 CKC11:CKC41 CTY11:CTY41 DDU11:DDU41 DNQ11:DNQ41 DXM11:DXM41 EHI11:EHI41 ERE11:ERE41 FBA11:FBA41 FKW11:FKW41 FUS11:FUS41 GEO11:GEO41 GOK11:GOK41 GYG11:GYG41 HIC11:HIC41 HRY11:HRY41 IBU11:IBU41 ILQ11:ILQ41 IVM11:IVM41 JFI11:JFI41 JPE11:JPE41 JZA11:JZA41 KIW11:KIW41 KSS11:KSS41 LCO11:LCO41 LMK11:LMK41 LWG11:LWG41 MGC11:MGC41 MPY11:MPY41 MZU11:MZU41 NJQ11:NJQ41 NTM11:NTM41 ODI11:ODI41 ONE11:ONE41 OXA11:OXA41 PGW11:PGW41 PQS11:PQS41 QAO11:QAO41 QKK11:QKK41 QUG11:QUG41 REC11:REC41 RNY11:RNY41 RXU11:RXU41 SHQ11:SHQ41 SRM11:SRM41 TBI11:TBI41 TLE11:TLE41 TVA11:TVA41 UEW11:UEW41 UOS11:UOS41 UYO11:UYO41 VIK11:VIK41 VSG11:VSG41 WCC11:WCC41 WLY11:WLY41 WVU11:WVU41 M65547:M65577 JI65547:JI65577 TE65547:TE65577 ADA65547:ADA65577 AMW65547:AMW65577 AWS65547:AWS65577 BGO65547:BGO65577 BQK65547:BQK65577 CAG65547:CAG65577 CKC65547:CKC65577 CTY65547:CTY65577 DDU65547:DDU65577 DNQ65547:DNQ65577 DXM65547:DXM65577 EHI65547:EHI65577 ERE65547:ERE65577 FBA65547:FBA65577 FKW65547:FKW65577 FUS65547:FUS65577 GEO65547:GEO65577 GOK65547:GOK65577 GYG65547:GYG65577 HIC65547:HIC65577 HRY65547:HRY65577 IBU65547:IBU65577 ILQ65547:ILQ65577 IVM65547:IVM65577 JFI65547:JFI65577 JPE65547:JPE65577 JZA65547:JZA65577 KIW65547:KIW65577 KSS65547:KSS65577 LCO65547:LCO65577 LMK65547:LMK65577 LWG65547:LWG65577 MGC65547:MGC65577 MPY65547:MPY65577 MZU65547:MZU65577 NJQ65547:NJQ65577 NTM65547:NTM65577 ODI65547:ODI65577 ONE65547:ONE65577 OXA65547:OXA65577 PGW65547:PGW65577 PQS65547:PQS65577 QAO65547:QAO65577 QKK65547:QKK65577 QUG65547:QUG65577 REC65547:REC65577 RNY65547:RNY65577 RXU65547:RXU65577 SHQ65547:SHQ65577 SRM65547:SRM65577 TBI65547:TBI65577 TLE65547:TLE65577 TVA65547:TVA65577 UEW65547:UEW65577 UOS65547:UOS65577 UYO65547:UYO65577 VIK65547:VIK65577 VSG65547:VSG65577 WCC65547:WCC65577 WLY65547:WLY65577 WVU65547:WVU65577 M131083:M131113 JI131083:JI131113 TE131083:TE131113 ADA131083:ADA131113 AMW131083:AMW131113 AWS131083:AWS131113 BGO131083:BGO131113 BQK131083:BQK131113 CAG131083:CAG131113 CKC131083:CKC131113 CTY131083:CTY131113 DDU131083:DDU131113 DNQ131083:DNQ131113 DXM131083:DXM131113 EHI131083:EHI131113 ERE131083:ERE131113 FBA131083:FBA131113 FKW131083:FKW131113 FUS131083:FUS131113 GEO131083:GEO131113 GOK131083:GOK131113 GYG131083:GYG131113 HIC131083:HIC131113 HRY131083:HRY131113 IBU131083:IBU131113 ILQ131083:ILQ131113 IVM131083:IVM131113 JFI131083:JFI131113 JPE131083:JPE131113 JZA131083:JZA131113 KIW131083:KIW131113 KSS131083:KSS131113 LCO131083:LCO131113 LMK131083:LMK131113 LWG131083:LWG131113 MGC131083:MGC131113 MPY131083:MPY131113 MZU131083:MZU131113 NJQ131083:NJQ131113 NTM131083:NTM131113 ODI131083:ODI131113 ONE131083:ONE131113 OXA131083:OXA131113 PGW131083:PGW131113 PQS131083:PQS131113 QAO131083:QAO131113 QKK131083:QKK131113 QUG131083:QUG131113 REC131083:REC131113 RNY131083:RNY131113 RXU131083:RXU131113 SHQ131083:SHQ131113 SRM131083:SRM131113 TBI131083:TBI131113 TLE131083:TLE131113 TVA131083:TVA131113 UEW131083:UEW131113 UOS131083:UOS131113 UYO131083:UYO131113 VIK131083:VIK131113 VSG131083:VSG131113 WCC131083:WCC131113 WLY131083:WLY131113 WVU131083:WVU131113 M196619:M196649 JI196619:JI196649 TE196619:TE196649 ADA196619:ADA196649 AMW196619:AMW196649 AWS196619:AWS196649 BGO196619:BGO196649 BQK196619:BQK196649 CAG196619:CAG196649 CKC196619:CKC196649 CTY196619:CTY196649 DDU196619:DDU196649 DNQ196619:DNQ196649 DXM196619:DXM196649 EHI196619:EHI196649 ERE196619:ERE196649 FBA196619:FBA196649 FKW196619:FKW196649 FUS196619:FUS196649 GEO196619:GEO196649 GOK196619:GOK196649 GYG196619:GYG196649 HIC196619:HIC196649 HRY196619:HRY196649 IBU196619:IBU196649 ILQ196619:ILQ196649 IVM196619:IVM196649 JFI196619:JFI196649 JPE196619:JPE196649 JZA196619:JZA196649 KIW196619:KIW196649 KSS196619:KSS196649 LCO196619:LCO196649 LMK196619:LMK196649 LWG196619:LWG196649 MGC196619:MGC196649 MPY196619:MPY196649 MZU196619:MZU196649 NJQ196619:NJQ196649 NTM196619:NTM196649 ODI196619:ODI196649 ONE196619:ONE196649 OXA196619:OXA196649 PGW196619:PGW196649 PQS196619:PQS196649 QAO196619:QAO196649 QKK196619:QKK196649 QUG196619:QUG196649 REC196619:REC196649 RNY196619:RNY196649 RXU196619:RXU196649 SHQ196619:SHQ196649 SRM196619:SRM196649 TBI196619:TBI196649 TLE196619:TLE196649 TVA196619:TVA196649 UEW196619:UEW196649 UOS196619:UOS196649 UYO196619:UYO196649 VIK196619:VIK196649 VSG196619:VSG196649 WCC196619:WCC196649 WLY196619:WLY196649 WVU196619:WVU196649 M262155:M262185 JI262155:JI262185 TE262155:TE262185 ADA262155:ADA262185 AMW262155:AMW262185 AWS262155:AWS262185 BGO262155:BGO262185 BQK262155:BQK262185 CAG262155:CAG262185 CKC262155:CKC262185 CTY262155:CTY262185 DDU262155:DDU262185 DNQ262155:DNQ262185 DXM262155:DXM262185 EHI262155:EHI262185 ERE262155:ERE262185 FBA262155:FBA262185 FKW262155:FKW262185 FUS262155:FUS262185 GEO262155:GEO262185 GOK262155:GOK262185 GYG262155:GYG262185 HIC262155:HIC262185 HRY262155:HRY262185 IBU262155:IBU262185 ILQ262155:ILQ262185 IVM262155:IVM262185 JFI262155:JFI262185 JPE262155:JPE262185 JZA262155:JZA262185 KIW262155:KIW262185 KSS262155:KSS262185 LCO262155:LCO262185 LMK262155:LMK262185 LWG262155:LWG262185 MGC262155:MGC262185 MPY262155:MPY262185 MZU262155:MZU262185 NJQ262155:NJQ262185 NTM262155:NTM262185 ODI262155:ODI262185 ONE262155:ONE262185 OXA262155:OXA262185 PGW262155:PGW262185 PQS262155:PQS262185 QAO262155:QAO262185 QKK262155:QKK262185 QUG262155:QUG262185 REC262155:REC262185 RNY262155:RNY262185 RXU262155:RXU262185 SHQ262155:SHQ262185 SRM262155:SRM262185 TBI262155:TBI262185 TLE262155:TLE262185 TVA262155:TVA262185 UEW262155:UEW262185 UOS262155:UOS262185 UYO262155:UYO262185 VIK262155:VIK262185 VSG262155:VSG262185 WCC262155:WCC262185 WLY262155:WLY262185 WVU262155:WVU262185 M327691:M327721 JI327691:JI327721 TE327691:TE327721 ADA327691:ADA327721 AMW327691:AMW327721 AWS327691:AWS327721 BGO327691:BGO327721 BQK327691:BQK327721 CAG327691:CAG327721 CKC327691:CKC327721 CTY327691:CTY327721 DDU327691:DDU327721 DNQ327691:DNQ327721 DXM327691:DXM327721 EHI327691:EHI327721 ERE327691:ERE327721 FBA327691:FBA327721 FKW327691:FKW327721 FUS327691:FUS327721 GEO327691:GEO327721 GOK327691:GOK327721 GYG327691:GYG327721 HIC327691:HIC327721 HRY327691:HRY327721 IBU327691:IBU327721 ILQ327691:ILQ327721 IVM327691:IVM327721 JFI327691:JFI327721 JPE327691:JPE327721 JZA327691:JZA327721 KIW327691:KIW327721 KSS327691:KSS327721 LCO327691:LCO327721 LMK327691:LMK327721 LWG327691:LWG327721 MGC327691:MGC327721 MPY327691:MPY327721 MZU327691:MZU327721 NJQ327691:NJQ327721 NTM327691:NTM327721 ODI327691:ODI327721 ONE327691:ONE327721 OXA327691:OXA327721 PGW327691:PGW327721 PQS327691:PQS327721 QAO327691:QAO327721 QKK327691:QKK327721 QUG327691:QUG327721 REC327691:REC327721 RNY327691:RNY327721 RXU327691:RXU327721 SHQ327691:SHQ327721 SRM327691:SRM327721 TBI327691:TBI327721 TLE327691:TLE327721 TVA327691:TVA327721 UEW327691:UEW327721 UOS327691:UOS327721 UYO327691:UYO327721 VIK327691:VIK327721 VSG327691:VSG327721 WCC327691:WCC327721 WLY327691:WLY327721 WVU327691:WVU327721 M393227:M393257 JI393227:JI393257 TE393227:TE393257 ADA393227:ADA393257 AMW393227:AMW393257 AWS393227:AWS393257 BGO393227:BGO393257 BQK393227:BQK393257 CAG393227:CAG393257 CKC393227:CKC393257 CTY393227:CTY393257 DDU393227:DDU393257 DNQ393227:DNQ393257 DXM393227:DXM393257 EHI393227:EHI393257 ERE393227:ERE393257 FBA393227:FBA393257 FKW393227:FKW393257 FUS393227:FUS393257 GEO393227:GEO393257 GOK393227:GOK393257 GYG393227:GYG393257 HIC393227:HIC393257 HRY393227:HRY393257 IBU393227:IBU393257 ILQ393227:ILQ393257 IVM393227:IVM393257 JFI393227:JFI393257 JPE393227:JPE393257 JZA393227:JZA393257 KIW393227:KIW393257 KSS393227:KSS393257 LCO393227:LCO393257 LMK393227:LMK393257 LWG393227:LWG393257 MGC393227:MGC393257 MPY393227:MPY393257 MZU393227:MZU393257 NJQ393227:NJQ393257 NTM393227:NTM393257 ODI393227:ODI393257 ONE393227:ONE393257 OXA393227:OXA393257 PGW393227:PGW393257 PQS393227:PQS393257 QAO393227:QAO393257 QKK393227:QKK393257 QUG393227:QUG393257 REC393227:REC393257 RNY393227:RNY393257 RXU393227:RXU393257 SHQ393227:SHQ393257 SRM393227:SRM393257 TBI393227:TBI393257 TLE393227:TLE393257 TVA393227:TVA393257 UEW393227:UEW393257 UOS393227:UOS393257 UYO393227:UYO393257 VIK393227:VIK393257 VSG393227:VSG393257 WCC393227:WCC393257 WLY393227:WLY393257 WVU393227:WVU393257 M458763:M458793 JI458763:JI458793 TE458763:TE458793 ADA458763:ADA458793 AMW458763:AMW458793 AWS458763:AWS458793 BGO458763:BGO458793 BQK458763:BQK458793 CAG458763:CAG458793 CKC458763:CKC458793 CTY458763:CTY458793 DDU458763:DDU458793 DNQ458763:DNQ458793 DXM458763:DXM458793 EHI458763:EHI458793 ERE458763:ERE458793 FBA458763:FBA458793 FKW458763:FKW458793 FUS458763:FUS458793 GEO458763:GEO458793 GOK458763:GOK458793 GYG458763:GYG458793 HIC458763:HIC458793 HRY458763:HRY458793 IBU458763:IBU458793 ILQ458763:ILQ458793 IVM458763:IVM458793 JFI458763:JFI458793 JPE458763:JPE458793 JZA458763:JZA458793 KIW458763:KIW458793 KSS458763:KSS458793 LCO458763:LCO458793 LMK458763:LMK458793 LWG458763:LWG458793 MGC458763:MGC458793 MPY458763:MPY458793 MZU458763:MZU458793 NJQ458763:NJQ458793 NTM458763:NTM458793 ODI458763:ODI458793 ONE458763:ONE458793 OXA458763:OXA458793 PGW458763:PGW458793 PQS458763:PQS458793 QAO458763:QAO458793 QKK458763:QKK458793 QUG458763:QUG458793 REC458763:REC458793 RNY458763:RNY458793 RXU458763:RXU458793 SHQ458763:SHQ458793 SRM458763:SRM458793 TBI458763:TBI458793 TLE458763:TLE458793 TVA458763:TVA458793 UEW458763:UEW458793 UOS458763:UOS458793 UYO458763:UYO458793 VIK458763:VIK458793 VSG458763:VSG458793 WCC458763:WCC458793 WLY458763:WLY458793 WVU458763:WVU458793 M524299:M524329 JI524299:JI524329 TE524299:TE524329 ADA524299:ADA524329 AMW524299:AMW524329 AWS524299:AWS524329 BGO524299:BGO524329 BQK524299:BQK524329 CAG524299:CAG524329 CKC524299:CKC524329 CTY524299:CTY524329 DDU524299:DDU524329 DNQ524299:DNQ524329 DXM524299:DXM524329 EHI524299:EHI524329 ERE524299:ERE524329 FBA524299:FBA524329 FKW524299:FKW524329 FUS524299:FUS524329 GEO524299:GEO524329 GOK524299:GOK524329 GYG524299:GYG524329 HIC524299:HIC524329 HRY524299:HRY524329 IBU524299:IBU524329 ILQ524299:ILQ524329 IVM524299:IVM524329 JFI524299:JFI524329 JPE524299:JPE524329 JZA524299:JZA524329 KIW524299:KIW524329 KSS524299:KSS524329 LCO524299:LCO524329 LMK524299:LMK524329 LWG524299:LWG524329 MGC524299:MGC524329 MPY524299:MPY524329 MZU524299:MZU524329 NJQ524299:NJQ524329 NTM524299:NTM524329 ODI524299:ODI524329 ONE524299:ONE524329 OXA524299:OXA524329 PGW524299:PGW524329 PQS524299:PQS524329 QAO524299:QAO524329 QKK524299:QKK524329 QUG524299:QUG524329 REC524299:REC524329 RNY524299:RNY524329 RXU524299:RXU524329 SHQ524299:SHQ524329 SRM524299:SRM524329 TBI524299:TBI524329 TLE524299:TLE524329 TVA524299:TVA524329 UEW524299:UEW524329 UOS524299:UOS524329 UYO524299:UYO524329 VIK524299:VIK524329 VSG524299:VSG524329 WCC524299:WCC524329 WLY524299:WLY524329 WVU524299:WVU524329 M589835:M589865 JI589835:JI589865 TE589835:TE589865 ADA589835:ADA589865 AMW589835:AMW589865 AWS589835:AWS589865 BGO589835:BGO589865 BQK589835:BQK589865 CAG589835:CAG589865 CKC589835:CKC589865 CTY589835:CTY589865 DDU589835:DDU589865 DNQ589835:DNQ589865 DXM589835:DXM589865 EHI589835:EHI589865 ERE589835:ERE589865 FBA589835:FBA589865 FKW589835:FKW589865 FUS589835:FUS589865 GEO589835:GEO589865 GOK589835:GOK589865 GYG589835:GYG589865 HIC589835:HIC589865 HRY589835:HRY589865 IBU589835:IBU589865 ILQ589835:ILQ589865 IVM589835:IVM589865 JFI589835:JFI589865 JPE589835:JPE589865 JZA589835:JZA589865 KIW589835:KIW589865 KSS589835:KSS589865 LCO589835:LCO589865 LMK589835:LMK589865 LWG589835:LWG589865 MGC589835:MGC589865 MPY589835:MPY589865 MZU589835:MZU589865 NJQ589835:NJQ589865 NTM589835:NTM589865 ODI589835:ODI589865 ONE589835:ONE589865 OXA589835:OXA589865 PGW589835:PGW589865 PQS589835:PQS589865 QAO589835:QAO589865 QKK589835:QKK589865 QUG589835:QUG589865 REC589835:REC589865 RNY589835:RNY589865 RXU589835:RXU589865 SHQ589835:SHQ589865 SRM589835:SRM589865 TBI589835:TBI589865 TLE589835:TLE589865 TVA589835:TVA589865 UEW589835:UEW589865 UOS589835:UOS589865 UYO589835:UYO589865 VIK589835:VIK589865 VSG589835:VSG589865 WCC589835:WCC589865 WLY589835:WLY589865 WVU589835:WVU589865 M655371:M655401 JI655371:JI655401 TE655371:TE655401 ADA655371:ADA655401 AMW655371:AMW655401 AWS655371:AWS655401 BGO655371:BGO655401 BQK655371:BQK655401 CAG655371:CAG655401 CKC655371:CKC655401 CTY655371:CTY655401 DDU655371:DDU655401 DNQ655371:DNQ655401 DXM655371:DXM655401 EHI655371:EHI655401 ERE655371:ERE655401 FBA655371:FBA655401 FKW655371:FKW655401 FUS655371:FUS655401 GEO655371:GEO655401 GOK655371:GOK655401 GYG655371:GYG655401 HIC655371:HIC655401 HRY655371:HRY655401 IBU655371:IBU655401 ILQ655371:ILQ655401 IVM655371:IVM655401 JFI655371:JFI655401 JPE655371:JPE655401 JZA655371:JZA655401 KIW655371:KIW655401 KSS655371:KSS655401 LCO655371:LCO655401 LMK655371:LMK655401 LWG655371:LWG655401 MGC655371:MGC655401 MPY655371:MPY655401 MZU655371:MZU655401 NJQ655371:NJQ655401 NTM655371:NTM655401 ODI655371:ODI655401 ONE655371:ONE655401 OXA655371:OXA655401 PGW655371:PGW655401 PQS655371:PQS655401 QAO655371:QAO655401 QKK655371:QKK655401 QUG655371:QUG655401 REC655371:REC655401 RNY655371:RNY655401 RXU655371:RXU655401 SHQ655371:SHQ655401 SRM655371:SRM655401 TBI655371:TBI655401 TLE655371:TLE655401 TVA655371:TVA655401 UEW655371:UEW655401 UOS655371:UOS655401 UYO655371:UYO655401 VIK655371:VIK655401 VSG655371:VSG655401 WCC655371:WCC655401 WLY655371:WLY655401 WVU655371:WVU655401 M720907:M720937 JI720907:JI720937 TE720907:TE720937 ADA720907:ADA720937 AMW720907:AMW720937 AWS720907:AWS720937 BGO720907:BGO720937 BQK720907:BQK720937 CAG720907:CAG720937 CKC720907:CKC720937 CTY720907:CTY720937 DDU720907:DDU720937 DNQ720907:DNQ720937 DXM720907:DXM720937 EHI720907:EHI720937 ERE720907:ERE720937 FBA720907:FBA720937 FKW720907:FKW720937 FUS720907:FUS720937 GEO720907:GEO720937 GOK720907:GOK720937 GYG720907:GYG720937 HIC720907:HIC720937 HRY720907:HRY720937 IBU720907:IBU720937 ILQ720907:ILQ720937 IVM720907:IVM720937 JFI720907:JFI720937 JPE720907:JPE720937 JZA720907:JZA720937 KIW720907:KIW720937 KSS720907:KSS720937 LCO720907:LCO720937 LMK720907:LMK720937 LWG720907:LWG720937 MGC720907:MGC720937 MPY720907:MPY720937 MZU720907:MZU720937 NJQ720907:NJQ720937 NTM720907:NTM720937 ODI720907:ODI720937 ONE720907:ONE720937 OXA720907:OXA720937 PGW720907:PGW720937 PQS720907:PQS720937 QAO720907:QAO720937 QKK720907:QKK720937 QUG720907:QUG720937 REC720907:REC720937 RNY720907:RNY720937 RXU720907:RXU720937 SHQ720907:SHQ720937 SRM720907:SRM720937 TBI720907:TBI720937 TLE720907:TLE720937 TVA720907:TVA720937 UEW720907:UEW720937 UOS720907:UOS720937 UYO720907:UYO720937 VIK720907:VIK720937 VSG720907:VSG720937 WCC720907:WCC720937 WLY720907:WLY720937 WVU720907:WVU720937 M786443:M786473 JI786443:JI786473 TE786443:TE786473 ADA786443:ADA786473 AMW786443:AMW786473 AWS786443:AWS786473 BGO786443:BGO786473 BQK786443:BQK786473 CAG786443:CAG786473 CKC786443:CKC786473 CTY786443:CTY786473 DDU786443:DDU786473 DNQ786443:DNQ786473 DXM786443:DXM786473 EHI786443:EHI786473 ERE786443:ERE786473 FBA786443:FBA786473 FKW786443:FKW786473 FUS786443:FUS786473 GEO786443:GEO786473 GOK786443:GOK786473 GYG786443:GYG786473 HIC786443:HIC786473 HRY786443:HRY786473 IBU786443:IBU786473 ILQ786443:ILQ786473 IVM786443:IVM786473 JFI786443:JFI786473 JPE786443:JPE786473 JZA786443:JZA786473 KIW786443:KIW786473 KSS786443:KSS786473 LCO786443:LCO786473 LMK786443:LMK786473 LWG786443:LWG786473 MGC786443:MGC786473 MPY786443:MPY786473 MZU786443:MZU786473 NJQ786443:NJQ786473 NTM786443:NTM786473 ODI786443:ODI786473 ONE786443:ONE786473 OXA786443:OXA786473 PGW786443:PGW786473 PQS786443:PQS786473 QAO786443:QAO786473 QKK786443:QKK786473 QUG786443:QUG786473 REC786443:REC786473 RNY786443:RNY786473 RXU786443:RXU786473 SHQ786443:SHQ786473 SRM786443:SRM786473 TBI786443:TBI786473 TLE786443:TLE786473 TVA786443:TVA786473 UEW786443:UEW786473 UOS786443:UOS786473 UYO786443:UYO786473 VIK786443:VIK786473 VSG786443:VSG786473 WCC786443:WCC786473 WLY786443:WLY786473 WVU786443:WVU786473 M851979:M852009 JI851979:JI852009 TE851979:TE852009 ADA851979:ADA852009 AMW851979:AMW852009 AWS851979:AWS852009 BGO851979:BGO852009 BQK851979:BQK852009 CAG851979:CAG852009 CKC851979:CKC852009 CTY851979:CTY852009 DDU851979:DDU852009 DNQ851979:DNQ852009 DXM851979:DXM852009 EHI851979:EHI852009 ERE851979:ERE852009 FBA851979:FBA852009 FKW851979:FKW852009 FUS851979:FUS852009 GEO851979:GEO852009 GOK851979:GOK852009 GYG851979:GYG852009 HIC851979:HIC852009 HRY851979:HRY852009 IBU851979:IBU852009 ILQ851979:ILQ852009 IVM851979:IVM852009 JFI851979:JFI852009 JPE851979:JPE852009 JZA851979:JZA852009 KIW851979:KIW852009 KSS851979:KSS852009 LCO851979:LCO852009 LMK851979:LMK852009 LWG851979:LWG852009 MGC851979:MGC852009 MPY851979:MPY852009 MZU851979:MZU852009 NJQ851979:NJQ852009 NTM851979:NTM852009 ODI851979:ODI852009 ONE851979:ONE852009 OXA851979:OXA852009 PGW851979:PGW852009 PQS851979:PQS852009 QAO851979:QAO852009 QKK851979:QKK852009 QUG851979:QUG852009 REC851979:REC852009 RNY851979:RNY852009 RXU851979:RXU852009 SHQ851979:SHQ852009 SRM851979:SRM852009 TBI851979:TBI852009 TLE851979:TLE852009 TVA851979:TVA852009 UEW851979:UEW852009 UOS851979:UOS852009 UYO851979:UYO852009 VIK851979:VIK852009 VSG851979:VSG852009 WCC851979:WCC852009 WLY851979:WLY852009 WVU851979:WVU852009 M917515:M917545 JI917515:JI917545 TE917515:TE917545 ADA917515:ADA917545 AMW917515:AMW917545 AWS917515:AWS917545 BGO917515:BGO917545 BQK917515:BQK917545 CAG917515:CAG917545 CKC917515:CKC917545 CTY917515:CTY917545 DDU917515:DDU917545 DNQ917515:DNQ917545 DXM917515:DXM917545 EHI917515:EHI917545 ERE917515:ERE917545 FBA917515:FBA917545 FKW917515:FKW917545 FUS917515:FUS917545 GEO917515:GEO917545 GOK917515:GOK917545 GYG917515:GYG917545 HIC917515:HIC917545 HRY917515:HRY917545 IBU917515:IBU917545 ILQ917515:ILQ917545 IVM917515:IVM917545 JFI917515:JFI917545 JPE917515:JPE917545 JZA917515:JZA917545 KIW917515:KIW917545 KSS917515:KSS917545 LCO917515:LCO917545 LMK917515:LMK917545 LWG917515:LWG917545 MGC917515:MGC917545 MPY917515:MPY917545 MZU917515:MZU917545 NJQ917515:NJQ917545 NTM917515:NTM917545 ODI917515:ODI917545 ONE917515:ONE917545 OXA917515:OXA917545 PGW917515:PGW917545 PQS917515:PQS917545 QAO917515:QAO917545 QKK917515:QKK917545 QUG917515:QUG917545 REC917515:REC917545 RNY917515:RNY917545 RXU917515:RXU917545 SHQ917515:SHQ917545 SRM917515:SRM917545 TBI917515:TBI917545 TLE917515:TLE917545 TVA917515:TVA917545 UEW917515:UEW917545 UOS917515:UOS917545 UYO917515:UYO917545 VIK917515:VIK917545 VSG917515:VSG917545 WCC917515:WCC917545 WLY917515:WLY917545 WVU917515:WVU917545 M983051:M983081 JI983051:JI983081 TE983051:TE983081 ADA983051:ADA983081 AMW983051:AMW983081 AWS983051:AWS983081 BGO983051:BGO983081 BQK983051:BQK983081 CAG983051:CAG983081 CKC983051:CKC983081 CTY983051:CTY983081 DDU983051:DDU983081 DNQ983051:DNQ983081 DXM983051:DXM983081 EHI983051:EHI983081 ERE983051:ERE983081 FBA983051:FBA983081 FKW983051:FKW983081 FUS983051:FUS983081 GEO983051:GEO983081 GOK983051:GOK983081 GYG983051:GYG983081 HIC983051:HIC983081 HRY983051:HRY983081 IBU983051:IBU983081 ILQ983051:ILQ983081 IVM983051:IVM983081 JFI983051:JFI983081 JPE983051:JPE983081 JZA983051:JZA983081 KIW983051:KIW983081 KSS983051:KSS983081 LCO983051:LCO983081 LMK983051:LMK983081 LWG983051:LWG983081 MGC983051:MGC983081 MPY983051:MPY983081 MZU983051:MZU983081 NJQ983051:NJQ983081 NTM983051:NTM983081 ODI983051:ODI983081 ONE983051:ONE983081 OXA983051:OXA983081 PGW983051:PGW983081 PQS983051:PQS983081 QAO983051:QAO983081 QKK983051:QKK983081 QUG983051:QUG983081 REC983051:REC983081 RNY983051:RNY983081 RXU983051:RXU983081 SHQ983051:SHQ983081 SRM983051:SRM983081 TBI983051:TBI983081 TLE983051:TLE983081 TVA983051:TVA983081 UEW983051:UEW983081 UOS983051:UOS983081 UYO983051:UYO983081 VIK983051:VIK983081 VSG983051:VSG983081 WCC983051:WCC983081 WLY983051:WLY983081 M11:M41" xr:uid="{FF4C49DD-6BEA-E84F-BCE3-682925C0A1B1}">
      <formula1>$Y$44:$Y$47</formula1>
    </dataValidation>
  </dataValidations>
  <printOptions horizontalCentered="1"/>
  <pageMargins left="0.2" right="0.25" top="0.78740157499999996" bottom="0.78740157499999996" header="0.05" footer="0.05"/>
  <pageSetup paperSize="9" scale="47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52</xdr:row>
                    <xdr:rowOff>12700</xdr:rowOff>
                  </from>
                  <to>
                    <xdr:col>6</xdr:col>
                    <xdr:colOff>457200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51</xdr:row>
                    <xdr:rowOff>12700</xdr:rowOff>
                  </from>
                  <to>
                    <xdr:col>6</xdr:col>
                    <xdr:colOff>457200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368300</xdr:colOff>
                    <xdr:row>51</xdr:row>
                    <xdr:rowOff>12700</xdr:rowOff>
                  </from>
                  <to>
                    <xdr:col>8</xdr:col>
                    <xdr:colOff>647700</xdr:colOff>
                    <xdr:row>51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C48B-E5A2-6F4C-BB77-1FC85D52F072}">
  <dimension ref="A1:L54"/>
  <sheetViews>
    <sheetView showGridLines="0" showRowColHeaders="0" workbookViewId="0"/>
  </sheetViews>
  <sheetFormatPr baseColWidth="10" defaultRowHeight="16" x14ac:dyDescent="0.2"/>
  <cols>
    <col min="1" max="16384" width="10.83203125" style="2"/>
  </cols>
  <sheetData>
    <row r="1" spans="1:12" ht="35" customHeight="1" x14ac:dyDescent="0.2">
      <c r="A1" s="1"/>
      <c r="B1" s="217" t="s">
        <v>50</v>
      </c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214" t="s">
        <v>51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1:12" x14ac:dyDescent="0.2">
      <c r="A4" s="1"/>
      <c r="B4" s="220" t="s">
        <v>52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ht="26" customHeight="1" x14ac:dyDescent="0.2">
      <c r="A5" s="1"/>
      <c r="B5" s="223" t="s">
        <v>53</v>
      </c>
      <c r="C5" s="224"/>
      <c r="D5" s="224"/>
      <c r="E5" s="224"/>
      <c r="F5" s="224"/>
      <c r="G5" s="224"/>
      <c r="H5" s="224"/>
      <c r="I5" s="224"/>
      <c r="J5" s="224"/>
      <c r="K5" s="224"/>
      <c r="L5" s="225"/>
    </row>
    <row r="6" spans="1:12" ht="39" customHeight="1" x14ac:dyDescent="0.2">
      <c r="A6" s="1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8"/>
    </row>
    <row r="7" spans="1:12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1"/>
      <c r="B8" s="214" t="s">
        <v>54</v>
      </c>
      <c r="C8" s="215"/>
      <c r="D8" s="215"/>
      <c r="E8" s="215"/>
      <c r="F8" s="215"/>
      <c r="G8" s="215"/>
      <c r="H8" s="215"/>
      <c r="I8" s="215"/>
      <c r="J8" s="215"/>
      <c r="K8" s="215"/>
      <c r="L8" s="216"/>
    </row>
    <row r="9" spans="1:12" x14ac:dyDescent="0.2">
      <c r="A9" s="1"/>
      <c r="B9" s="232" t="s">
        <v>55</v>
      </c>
      <c r="C9" s="233"/>
      <c r="D9" s="233"/>
      <c r="E9" s="233"/>
      <c r="F9" s="233"/>
      <c r="G9" s="233"/>
      <c r="H9" s="233"/>
      <c r="I9" s="233"/>
      <c r="J9" s="233"/>
      <c r="K9" s="233"/>
      <c r="L9" s="234"/>
    </row>
    <row r="10" spans="1:12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A11" s="1"/>
      <c r="B11" s="214" t="s">
        <v>56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6"/>
    </row>
    <row r="12" spans="1:12" x14ac:dyDescent="0.2">
      <c r="A12" s="1"/>
      <c r="B12" s="232" t="s">
        <v>57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1"/>
      <c r="B14" s="214" t="s">
        <v>58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6"/>
    </row>
    <row r="15" spans="1:12" x14ac:dyDescent="0.2">
      <c r="A15" s="1"/>
      <c r="B15" s="232" t="s">
        <v>59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4"/>
    </row>
    <row r="16" spans="1:12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A17" s="1"/>
      <c r="B17" s="214" t="s">
        <v>60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6"/>
    </row>
    <row r="18" spans="1:12" x14ac:dyDescent="0.2">
      <c r="A18" s="1"/>
      <c r="B18" s="220" t="s">
        <v>61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2"/>
    </row>
    <row r="19" spans="1:12" x14ac:dyDescent="0.2">
      <c r="A19" s="1"/>
      <c r="B19" s="235" t="s">
        <v>62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/>
    </row>
    <row r="20" spans="1:12" x14ac:dyDescent="0.2">
      <c r="A20" s="1"/>
      <c r="B20" s="229" t="s">
        <v>63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1"/>
    </row>
    <row r="21" spans="1:12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s="1"/>
      <c r="B22" s="214" t="s">
        <v>64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6"/>
    </row>
    <row r="23" spans="1:12" x14ac:dyDescent="0.2">
      <c r="A23" s="1"/>
      <c r="B23" s="220" t="s">
        <v>65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2"/>
    </row>
    <row r="24" spans="1:12" x14ac:dyDescent="0.2">
      <c r="A24" s="1"/>
      <c r="B24" s="235" t="s">
        <v>66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7"/>
    </row>
    <row r="25" spans="1:12" x14ac:dyDescent="0.2">
      <c r="A25" s="1"/>
      <c r="B25" s="229" t="s">
        <v>91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1"/>
    </row>
    <row r="26" spans="1:12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1"/>
      <c r="B27" s="214" t="s">
        <v>67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6"/>
    </row>
    <row r="28" spans="1:12" x14ac:dyDescent="0.2">
      <c r="A28" s="1"/>
      <c r="B28" s="244" t="s">
        <v>68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6"/>
    </row>
    <row r="29" spans="1:12" x14ac:dyDescent="0.2">
      <c r="A29" s="1"/>
      <c r="B29" s="4" t="s">
        <v>26</v>
      </c>
      <c r="C29" s="238" t="s">
        <v>69</v>
      </c>
      <c r="D29" s="238"/>
      <c r="E29" s="238"/>
      <c r="F29" s="238"/>
      <c r="G29" s="238"/>
      <c r="H29" s="238"/>
      <c r="I29" s="238"/>
      <c r="J29" s="238"/>
      <c r="K29" s="238"/>
      <c r="L29" s="239"/>
    </row>
    <row r="30" spans="1:12" x14ac:dyDescent="0.2">
      <c r="A30" s="1"/>
      <c r="B30" s="4"/>
      <c r="C30" s="240" t="s">
        <v>88</v>
      </c>
      <c r="D30" s="240"/>
      <c r="E30" s="240"/>
      <c r="F30" s="240"/>
      <c r="G30" s="240"/>
      <c r="H30" s="240"/>
      <c r="I30" s="240"/>
      <c r="J30" s="240"/>
      <c r="K30" s="240"/>
      <c r="L30" s="241"/>
    </row>
    <row r="31" spans="1:12" x14ac:dyDescent="0.2">
      <c r="A31" s="1"/>
      <c r="B31" s="4" t="s">
        <v>34</v>
      </c>
      <c r="C31" s="238" t="s">
        <v>70</v>
      </c>
      <c r="D31" s="238"/>
      <c r="E31" s="238"/>
      <c r="F31" s="238"/>
      <c r="G31" s="238"/>
      <c r="H31" s="238"/>
      <c r="I31" s="238"/>
      <c r="J31" s="238"/>
      <c r="K31" s="238"/>
      <c r="L31" s="239"/>
    </row>
    <row r="32" spans="1:12" x14ac:dyDescent="0.2">
      <c r="A32" s="1"/>
      <c r="B32" s="5"/>
      <c r="C32" s="240" t="s">
        <v>89</v>
      </c>
      <c r="D32" s="240"/>
      <c r="E32" s="240"/>
      <c r="F32" s="240"/>
      <c r="G32" s="240"/>
      <c r="H32" s="240"/>
      <c r="I32" s="240"/>
      <c r="J32" s="240"/>
      <c r="K32" s="240"/>
      <c r="L32" s="241"/>
    </row>
    <row r="33" spans="1:12" x14ac:dyDescent="0.2">
      <c r="A33" s="1"/>
      <c r="B33" s="4" t="s">
        <v>37</v>
      </c>
      <c r="C33" s="238" t="s">
        <v>71</v>
      </c>
      <c r="D33" s="238"/>
      <c r="E33" s="238"/>
      <c r="F33" s="238"/>
      <c r="G33" s="238"/>
      <c r="H33" s="238"/>
      <c r="I33" s="238"/>
      <c r="J33" s="238"/>
      <c r="K33" s="238"/>
      <c r="L33" s="239"/>
    </row>
    <row r="34" spans="1:12" x14ac:dyDescent="0.2">
      <c r="A34" s="1"/>
      <c r="B34" s="5"/>
      <c r="C34" s="240" t="s">
        <v>90</v>
      </c>
      <c r="D34" s="240"/>
      <c r="E34" s="240"/>
      <c r="F34" s="240"/>
      <c r="G34" s="240"/>
      <c r="H34" s="240"/>
      <c r="I34" s="240"/>
      <c r="J34" s="240"/>
      <c r="K34" s="240"/>
      <c r="L34" s="241"/>
    </row>
    <row r="35" spans="1:12" x14ac:dyDescent="0.2">
      <c r="A35" s="1"/>
      <c r="B35" s="4" t="s">
        <v>25</v>
      </c>
      <c r="C35" s="238" t="s">
        <v>72</v>
      </c>
      <c r="D35" s="238"/>
      <c r="E35" s="238"/>
      <c r="F35" s="238"/>
      <c r="G35" s="238"/>
      <c r="H35" s="238"/>
      <c r="I35" s="238"/>
      <c r="J35" s="238"/>
      <c r="K35" s="238"/>
      <c r="L35" s="239"/>
    </row>
    <row r="36" spans="1:12" x14ac:dyDescent="0.2">
      <c r="A36" s="1"/>
      <c r="B36" s="4"/>
      <c r="C36" s="240" t="s">
        <v>73</v>
      </c>
      <c r="D36" s="240"/>
      <c r="E36" s="240"/>
      <c r="F36" s="240"/>
      <c r="G36" s="240"/>
      <c r="H36" s="240"/>
      <c r="I36" s="240"/>
      <c r="J36" s="240"/>
      <c r="K36" s="240"/>
      <c r="L36" s="241"/>
    </row>
    <row r="37" spans="1:12" x14ac:dyDescent="0.2">
      <c r="A37" s="1"/>
      <c r="B37" s="6" t="s">
        <v>28</v>
      </c>
      <c r="C37" s="242" t="s">
        <v>74</v>
      </c>
      <c r="D37" s="242"/>
      <c r="E37" s="242"/>
      <c r="F37" s="242"/>
      <c r="G37" s="242"/>
      <c r="H37" s="242"/>
      <c r="I37" s="242"/>
      <c r="J37" s="242"/>
      <c r="K37" s="242"/>
      <c r="L37" s="243"/>
    </row>
    <row r="38" spans="1:12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1"/>
      <c r="B39" s="214" t="s">
        <v>75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6"/>
    </row>
    <row r="40" spans="1:12" x14ac:dyDescent="0.2">
      <c r="A40" s="1"/>
      <c r="B40" s="244" t="s">
        <v>76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6"/>
    </row>
    <row r="41" spans="1:12" x14ac:dyDescent="0.2">
      <c r="A41" s="1"/>
      <c r="B41" s="4" t="s">
        <v>26</v>
      </c>
      <c r="C41" s="251" t="s">
        <v>77</v>
      </c>
      <c r="D41" s="251"/>
      <c r="E41" s="251"/>
      <c r="F41" s="251"/>
      <c r="G41" s="251"/>
      <c r="H41" s="251"/>
      <c r="I41" s="251"/>
      <c r="J41" s="251"/>
      <c r="K41" s="251"/>
      <c r="L41" s="252"/>
    </row>
    <row r="42" spans="1:12" x14ac:dyDescent="0.2">
      <c r="A42" s="1"/>
      <c r="B42" s="4"/>
      <c r="C42" s="247" t="s">
        <v>78</v>
      </c>
      <c r="D42" s="247"/>
      <c r="E42" s="247"/>
      <c r="F42" s="247"/>
      <c r="G42" s="247"/>
      <c r="H42" s="247"/>
      <c r="I42" s="247"/>
      <c r="J42" s="247"/>
      <c r="K42" s="247"/>
      <c r="L42" s="248"/>
    </row>
    <row r="43" spans="1:12" x14ac:dyDescent="0.2">
      <c r="A43" s="1"/>
      <c r="B43" s="7" t="s">
        <v>24</v>
      </c>
      <c r="C43" s="253" t="s">
        <v>79</v>
      </c>
      <c r="D43" s="253"/>
      <c r="E43" s="253"/>
      <c r="F43" s="253"/>
      <c r="G43" s="253"/>
      <c r="H43" s="253"/>
      <c r="I43" s="253"/>
      <c r="J43" s="253"/>
      <c r="K43" s="253"/>
      <c r="L43" s="254"/>
    </row>
    <row r="44" spans="1:12" x14ac:dyDescent="0.2">
      <c r="A44" s="1"/>
      <c r="B44" s="8"/>
      <c r="C44" s="255" t="s">
        <v>80</v>
      </c>
      <c r="D44" s="255"/>
      <c r="E44" s="255"/>
      <c r="F44" s="255"/>
      <c r="G44" s="255"/>
      <c r="H44" s="255"/>
      <c r="I44" s="255"/>
      <c r="J44" s="255"/>
      <c r="K44" s="255"/>
      <c r="L44" s="256"/>
    </row>
    <row r="45" spans="1:12" x14ac:dyDescent="0.2">
      <c r="A45" s="1"/>
      <c r="B45" s="4" t="s">
        <v>25</v>
      </c>
      <c r="C45" s="253" t="s">
        <v>81</v>
      </c>
      <c r="D45" s="253"/>
      <c r="E45" s="253"/>
      <c r="F45" s="253"/>
      <c r="G45" s="253"/>
      <c r="H45" s="253"/>
      <c r="I45" s="253"/>
      <c r="J45" s="253"/>
      <c r="K45" s="253"/>
      <c r="L45" s="254"/>
    </row>
    <row r="46" spans="1:12" ht="26" customHeight="1" x14ac:dyDescent="0.2">
      <c r="A46" s="1"/>
      <c r="B46" s="8"/>
      <c r="C46" s="247" t="s">
        <v>82</v>
      </c>
      <c r="D46" s="247"/>
      <c r="E46" s="247"/>
      <c r="F46" s="247"/>
      <c r="G46" s="247"/>
      <c r="H46" s="247"/>
      <c r="I46" s="247"/>
      <c r="J46" s="247"/>
      <c r="K46" s="247"/>
      <c r="L46" s="248"/>
    </row>
    <row r="47" spans="1:12" x14ac:dyDescent="0.2">
      <c r="A47" s="1"/>
      <c r="B47" s="6" t="s">
        <v>28</v>
      </c>
      <c r="C47" s="249" t="s">
        <v>74</v>
      </c>
      <c r="D47" s="249"/>
      <c r="E47" s="249"/>
      <c r="F47" s="249"/>
      <c r="G47" s="249"/>
      <c r="H47" s="249"/>
      <c r="I47" s="249"/>
      <c r="J47" s="249"/>
      <c r="K47" s="249"/>
      <c r="L47" s="250"/>
    </row>
    <row r="48" spans="1:12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1"/>
      <c r="B49" s="214" t="s">
        <v>83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6"/>
    </row>
    <row r="50" spans="1:12" x14ac:dyDescent="0.2">
      <c r="A50" s="1"/>
      <c r="B50" s="220" t="s">
        <v>84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2"/>
    </row>
    <row r="51" spans="1:12" x14ac:dyDescent="0.2">
      <c r="A51" s="1"/>
      <c r="B51" s="229" t="s">
        <v>85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1"/>
    </row>
    <row r="52" spans="1:12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"/>
      <c r="B53" s="214" t="s">
        <v>86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6"/>
    </row>
    <row r="54" spans="1:12" x14ac:dyDescent="0.2">
      <c r="A54" s="1"/>
      <c r="B54" s="232" t="s">
        <v>87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4"/>
    </row>
  </sheetData>
  <sheetProtection algorithmName="SHA-512" hashValue="vxrAwQQaUhWqn/NULjCu8hy3VmmeiX81MpGS6GgCGDxmPdQTjEICxfj1yZni1mL+uq4rdQfBqb8n9G9av34bPg==" saltValue="OD0LsiJVyHKZnhmKymEg0w==" spinCount="100000" sheet="1" objects="1" scenarios="1"/>
  <mergeCells count="44">
    <mergeCell ref="B54:L54"/>
    <mergeCell ref="B24:L24"/>
    <mergeCell ref="C46:L46"/>
    <mergeCell ref="C47:L47"/>
    <mergeCell ref="B49:L49"/>
    <mergeCell ref="B50:L50"/>
    <mergeCell ref="B51:L51"/>
    <mergeCell ref="B53:L53"/>
    <mergeCell ref="B40:L40"/>
    <mergeCell ref="C41:L41"/>
    <mergeCell ref="C42:L42"/>
    <mergeCell ref="C43:L43"/>
    <mergeCell ref="C44:L44"/>
    <mergeCell ref="C45:L45"/>
    <mergeCell ref="C33:L33"/>
    <mergeCell ref="C34:L34"/>
    <mergeCell ref="C35:L35"/>
    <mergeCell ref="C36:L36"/>
    <mergeCell ref="C37:L37"/>
    <mergeCell ref="B39:L39"/>
    <mergeCell ref="B27:L27"/>
    <mergeCell ref="B28:L28"/>
    <mergeCell ref="C29:L29"/>
    <mergeCell ref="C30:L30"/>
    <mergeCell ref="C31:L31"/>
    <mergeCell ref="C32:L32"/>
    <mergeCell ref="B25:L25"/>
    <mergeCell ref="B9:L9"/>
    <mergeCell ref="B11:L11"/>
    <mergeCell ref="B12:L12"/>
    <mergeCell ref="B14:L14"/>
    <mergeCell ref="B15:L15"/>
    <mergeCell ref="B17:L17"/>
    <mergeCell ref="B18:L18"/>
    <mergeCell ref="B19:L19"/>
    <mergeCell ref="B20:L20"/>
    <mergeCell ref="B22:L22"/>
    <mergeCell ref="B23:L23"/>
    <mergeCell ref="B8:L8"/>
    <mergeCell ref="B1:L1"/>
    <mergeCell ref="B3:L3"/>
    <mergeCell ref="B4:L4"/>
    <mergeCell ref="B5:L5"/>
    <mergeCell ref="B6:L6"/>
  </mergeCells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7DF7-0BFF-794C-BFCE-18EAE11C02EE}">
  <dimension ref="B1:G249"/>
  <sheetViews>
    <sheetView showGridLines="0" showRowColHeaders="0" workbookViewId="0"/>
  </sheetViews>
  <sheetFormatPr baseColWidth="10" defaultRowHeight="16" x14ac:dyDescent="0.2"/>
  <cols>
    <col min="1" max="1" width="2.5" style="2" customWidth="1"/>
    <col min="2" max="2" width="10.83203125" style="2"/>
    <col min="3" max="3" width="26" style="2" bestFit="1" customWidth="1"/>
    <col min="4" max="7" width="15" style="2" customWidth="1"/>
    <col min="8" max="16384" width="10.83203125" style="2"/>
  </cols>
  <sheetData>
    <row r="1" spans="2:7" ht="15" customHeight="1" x14ac:dyDescent="0.2"/>
    <row r="2" spans="2:7" ht="20" x14ac:dyDescent="0.2">
      <c r="B2" s="217" t="s">
        <v>335</v>
      </c>
      <c r="C2" s="218"/>
      <c r="D2" s="218"/>
      <c r="E2" s="218"/>
      <c r="F2" s="218"/>
      <c r="G2" s="219"/>
    </row>
    <row r="3" spans="2:7" ht="28" x14ac:dyDescent="0.2">
      <c r="B3" s="9" t="s">
        <v>92</v>
      </c>
      <c r="C3" s="10" t="s">
        <v>93</v>
      </c>
      <c r="D3" s="11" t="s">
        <v>94</v>
      </c>
      <c r="E3" s="98" t="s">
        <v>95</v>
      </c>
      <c r="F3" s="11" t="s">
        <v>97</v>
      </c>
      <c r="G3" s="11" t="s">
        <v>98</v>
      </c>
    </row>
    <row r="4" spans="2:7" x14ac:dyDescent="0.2">
      <c r="B4" s="16">
        <v>1</v>
      </c>
      <c r="C4" s="12" t="s">
        <v>96</v>
      </c>
      <c r="D4" s="13">
        <v>14</v>
      </c>
      <c r="E4" s="13">
        <v>28</v>
      </c>
      <c r="F4" s="14">
        <f>E4*0.8</f>
        <v>22.400000000000002</v>
      </c>
      <c r="G4" s="13">
        <v>20</v>
      </c>
    </row>
    <row r="5" spans="2:7" x14ac:dyDescent="0.2">
      <c r="B5" s="16">
        <v>2</v>
      </c>
      <c r="C5" s="15" t="s">
        <v>112</v>
      </c>
      <c r="D5" s="101">
        <v>20</v>
      </c>
      <c r="E5" s="101">
        <v>30</v>
      </c>
      <c r="F5" s="101">
        <f t="shared" ref="F5:F65" si="0">E5*0.8</f>
        <v>24</v>
      </c>
      <c r="G5" s="101">
        <v>95</v>
      </c>
    </row>
    <row r="6" spans="2:7" x14ac:dyDescent="0.2">
      <c r="B6" s="16">
        <v>3</v>
      </c>
      <c r="C6" s="15" t="s">
        <v>113</v>
      </c>
      <c r="D6" s="101">
        <v>33</v>
      </c>
      <c r="E6" s="101">
        <v>50</v>
      </c>
      <c r="F6" s="101">
        <f t="shared" si="0"/>
        <v>40</v>
      </c>
      <c r="G6" s="101">
        <v>112</v>
      </c>
    </row>
    <row r="7" spans="2:7" x14ac:dyDescent="0.2">
      <c r="B7" s="16">
        <v>4</v>
      </c>
      <c r="C7" s="15" t="s">
        <v>114</v>
      </c>
      <c r="D7" s="101">
        <v>26</v>
      </c>
      <c r="E7" s="101">
        <v>39</v>
      </c>
      <c r="F7" s="101">
        <f t="shared" si="0"/>
        <v>31.200000000000003</v>
      </c>
      <c r="G7" s="101">
        <v>130</v>
      </c>
    </row>
    <row r="8" spans="2:7" x14ac:dyDescent="0.2">
      <c r="B8" s="16">
        <v>5</v>
      </c>
      <c r="C8" s="15" t="s">
        <v>115</v>
      </c>
      <c r="D8" s="101">
        <v>24</v>
      </c>
      <c r="E8" s="101">
        <v>36</v>
      </c>
      <c r="F8" s="101">
        <f t="shared" si="0"/>
        <v>28.8</v>
      </c>
      <c r="G8" s="101">
        <v>166</v>
      </c>
    </row>
    <row r="9" spans="2:7" x14ac:dyDescent="0.2">
      <c r="B9" s="16">
        <v>6</v>
      </c>
      <c r="C9" s="15" t="s">
        <v>116</v>
      </c>
      <c r="D9" s="101">
        <v>18</v>
      </c>
      <c r="E9" s="101">
        <v>27</v>
      </c>
      <c r="F9" s="101">
        <f t="shared" si="0"/>
        <v>21.6</v>
      </c>
      <c r="G9" s="101">
        <v>112</v>
      </c>
    </row>
    <row r="10" spans="2:7" x14ac:dyDescent="0.2">
      <c r="B10" s="16">
        <v>7</v>
      </c>
      <c r="C10" s="15" t="s">
        <v>117</v>
      </c>
      <c r="D10" s="101">
        <v>32</v>
      </c>
      <c r="E10" s="101">
        <v>47</v>
      </c>
      <c r="F10" s="101">
        <f t="shared" si="0"/>
        <v>37.6</v>
      </c>
      <c r="G10" s="101">
        <v>120</v>
      </c>
    </row>
    <row r="11" spans="2:7" x14ac:dyDescent="0.2">
      <c r="B11" s="16">
        <v>8</v>
      </c>
      <c r="C11" s="15" t="s">
        <v>118</v>
      </c>
      <c r="D11" s="101">
        <v>28</v>
      </c>
      <c r="E11" s="101">
        <v>41</v>
      </c>
      <c r="F11" s="101">
        <f t="shared" si="0"/>
        <v>32.800000000000004</v>
      </c>
      <c r="G11" s="101">
        <v>91</v>
      </c>
    </row>
    <row r="12" spans="2:7" x14ac:dyDescent="0.2">
      <c r="B12" s="16">
        <v>9</v>
      </c>
      <c r="C12" s="15" t="s">
        <v>119</v>
      </c>
      <c r="D12" s="101">
        <v>35</v>
      </c>
      <c r="E12" s="101">
        <v>52</v>
      </c>
      <c r="F12" s="101">
        <f t="shared" si="0"/>
        <v>41.6</v>
      </c>
      <c r="G12" s="101">
        <v>299</v>
      </c>
    </row>
    <row r="13" spans="2:7" x14ac:dyDescent="0.2">
      <c r="B13" s="16">
        <v>10</v>
      </c>
      <c r="C13" s="15" t="s">
        <v>120</v>
      </c>
      <c r="D13" s="101">
        <v>24</v>
      </c>
      <c r="E13" s="101">
        <v>35</v>
      </c>
      <c r="F13" s="101">
        <f t="shared" si="0"/>
        <v>28</v>
      </c>
      <c r="G13" s="101">
        <v>113</v>
      </c>
    </row>
    <row r="14" spans="2:7" x14ac:dyDescent="0.2">
      <c r="B14" s="16">
        <v>11</v>
      </c>
      <c r="C14" s="15" t="s">
        <v>121</v>
      </c>
      <c r="D14" s="101">
        <v>16</v>
      </c>
      <c r="E14" s="101">
        <v>24</v>
      </c>
      <c r="F14" s="101">
        <f t="shared" si="0"/>
        <v>19.200000000000003</v>
      </c>
      <c r="G14" s="101">
        <v>59</v>
      </c>
    </row>
    <row r="15" spans="2:7" x14ac:dyDescent="0.2">
      <c r="B15" s="16">
        <v>12</v>
      </c>
      <c r="C15" s="15" t="s">
        <v>122</v>
      </c>
      <c r="D15" s="101">
        <v>29</v>
      </c>
      <c r="E15" s="101">
        <v>44</v>
      </c>
      <c r="F15" s="101">
        <f t="shared" si="0"/>
        <v>35.200000000000003</v>
      </c>
      <c r="G15" s="101">
        <v>88</v>
      </c>
    </row>
    <row r="16" spans="2:7" x14ac:dyDescent="0.2">
      <c r="B16" s="16">
        <v>13</v>
      </c>
      <c r="C16" s="15" t="s">
        <v>123</v>
      </c>
      <c r="D16" s="101"/>
      <c r="E16" s="101"/>
      <c r="F16" s="101"/>
      <c r="G16" s="101"/>
    </row>
    <row r="17" spans="2:7" x14ac:dyDescent="0.2">
      <c r="B17" s="16">
        <v>14</v>
      </c>
      <c r="C17" s="15" t="s">
        <v>124</v>
      </c>
      <c r="D17" s="101">
        <v>34</v>
      </c>
      <c r="E17" s="101">
        <v>51</v>
      </c>
      <c r="F17" s="101">
        <f t="shared" si="0"/>
        <v>40.800000000000004</v>
      </c>
      <c r="G17" s="101">
        <v>158</v>
      </c>
    </row>
    <row r="18" spans="2:7" x14ac:dyDescent="0.2">
      <c r="B18" s="16">
        <v>15</v>
      </c>
      <c r="C18" s="15" t="s">
        <v>125</v>
      </c>
      <c r="D18" s="101">
        <v>45</v>
      </c>
      <c r="E18" s="101">
        <v>68</v>
      </c>
      <c r="F18" s="101">
        <f t="shared" si="0"/>
        <v>54.400000000000006</v>
      </c>
      <c r="G18" s="101">
        <v>184</v>
      </c>
    </row>
    <row r="19" spans="2:7" x14ac:dyDescent="0.2">
      <c r="B19" s="16">
        <v>16</v>
      </c>
      <c r="C19" s="15" t="s">
        <v>126</v>
      </c>
      <c r="D19" s="101">
        <v>34</v>
      </c>
      <c r="E19" s="101">
        <v>51</v>
      </c>
      <c r="F19" s="101">
        <f t="shared" si="0"/>
        <v>40.800000000000004</v>
      </c>
      <c r="G19" s="101">
        <v>158</v>
      </c>
    </row>
    <row r="20" spans="2:7" x14ac:dyDescent="0.2">
      <c r="B20" s="16">
        <v>17</v>
      </c>
      <c r="C20" s="15" t="s">
        <v>127</v>
      </c>
      <c r="D20" s="101">
        <v>32</v>
      </c>
      <c r="E20" s="101">
        <v>48</v>
      </c>
      <c r="F20" s="101">
        <f t="shared" si="0"/>
        <v>38.400000000000006</v>
      </c>
      <c r="G20" s="101">
        <v>153</v>
      </c>
    </row>
    <row r="21" spans="2:7" x14ac:dyDescent="0.2">
      <c r="B21" s="16">
        <v>18</v>
      </c>
      <c r="C21" s="15" t="s">
        <v>128</v>
      </c>
      <c r="D21" s="101">
        <v>33</v>
      </c>
      <c r="E21" s="101">
        <v>50</v>
      </c>
      <c r="F21" s="101">
        <f t="shared" si="0"/>
        <v>40</v>
      </c>
      <c r="G21" s="101">
        <v>165</v>
      </c>
    </row>
    <row r="22" spans="2:7" x14ac:dyDescent="0.2">
      <c r="B22" s="16">
        <v>19</v>
      </c>
      <c r="C22" s="15" t="s">
        <v>129</v>
      </c>
      <c r="D22" s="101">
        <v>35</v>
      </c>
      <c r="E22" s="101">
        <v>52</v>
      </c>
      <c r="F22" s="101">
        <f t="shared" si="0"/>
        <v>41.6</v>
      </c>
      <c r="G22" s="101">
        <v>165</v>
      </c>
    </row>
    <row r="23" spans="2:7" x14ac:dyDescent="0.2">
      <c r="B23" s="16">
        <v>20</v>
      </c>
      <c r="C23" s="15" t="s">
        <v>130</v>
      </c>
      <c r="D23" s="101">
        <v>40</v>
      </c>
      <c r="E23" s="101">
        <v>59</v>
      </c>
      <c r="F23" s="101">
        <f t="shared" si="0"/>
        <v>47.2</v>
      </c>
      <c r="G23" s="101">
        <v>141</v>
      </c>
    </row>
    <row r="24" spans="2:7" x14ac:dyDescent="0.2">
      <c r="B24" s="16">
        <v>21</v>
      </c>
      <c r="C24" s="15" t="s">
        <v>131</v>
      </c>
      <c r="D24" s="101">
        <v>35</v>
      </c>
      <c r="E24" s="101">
        <v>52</v>
      </c>
      <c r="F24" s="101">
        <f t="shared" si="0"/>
        <v>41.6</v>
      </c>
      <c r="G24" s="101">
        <v>115</v>
      </c>
    </row>
    <row r="25" spans="2:7" x14ac:dyDescent="0.2">
      <c r="B25" s="16">
        <v>22</v>
      </c>
      <c r="C25" s="15" t="s">
        <v>132</v>
      </c>
      <c r="D25" s="101">
        <v>31</v>
      </c>
      <c r="E25" s="101">
        <v>46</v>
      </c>
      <c r="F25" s="101">
        <f t="shared" si="0"/>
        <v>36.800000000000004</v>
      </c>
      <c r="G25" s="101">
        <v>108</v>
      </c>
    </row>
    <row r="26" spans="2:7" x14ac:dyDescent="0.2">
      <c r="B26" s="16">
        <v>23</v>
      </c>
      <c r="C26" s="15" t="s">
        <v>133</v>
      </c>
      <c r="D26" s="101">
        <v>16</v>
      </c>
      <c r="E26" s="101">
        <v>23</v>
      </c>
      <c r="F26" s="101">
        <f t="shared" si="0"/>
        <v>18.400000000000002</v>
      </c>
      <c r="G26" s="101">
        <v>75</v>
      </c>
    </row>
    <row r="27" spans="2:7" x14ac:dyDescent="0.2">
      <c r="B27" s="16">
        <v>24</v>
      </c>
      <c r="C27" s="15" t="s">
        <v>134</v>
      </c>
      <c r="D27" s="101">
        <v>31</v>
      </c>
      <c r="E27" s="101">
        <v>46</v>
      </c>
      <c r="F27" s="101">
        <f t="shared" si="0"/>
        <v>36.800000000000004</v>
      </c>
      <c r="G27" s="101">
        <v>176</v>
      </c>
    </row>
    <row r="28" spans="2:7" x14ac:dyDescent="0.2">
      <c r="B28" s="16">
        <v>25</v>
      </c>
      <c r="C28" s="15" t="s">
        <v>135</v>
      </c>
      <c r="D28" s="101"/>
      <c r="E28" s="101"/>
      <c r="F28" s="101"/>
      <c r="G28" s="101"/>
    </row>
    <row r="29" spans="2:7" x14ac:dyDescent="0.2">
      <c r="B29" s="16">
        <v>26</v>
      </c>
      <c r="C29" s="15" t="s">
        <v>136</v>
      </c>
      <c r="D29" s="101">
        <v>38</v>
      </c>
      <c r="E29" s="101">
        <v>57</v>
      </c>
      <c r="F29" s="101">
        <f t="shared" si="0"/>
        <v>45.6</v>
      </c>
      <c r="G29" s="101">
        <v>127</v>
      </c>
    </row>
    <row r="30" spans="2:7" x14ac:dyDescent="0.2">
      <c r="B30" s="16">
        <v>27</v>
      </c>
      <c r="C30" s="15" t="s">
        <v>137</v>
      </c>
      <c r="D30" s="101">
        <v>38</v>
      </c>
      <c r="E30" s="101">
        <v>57</v>
      </c>
      <c r="F30" s="101">
        <f t="shared" si="0"/>
        <v>45.6</v>
      </c>
      <c r="G30" s="101">
        <v>145</v>
      </c>
    </row>
    <row r="31" spans="2:7" x14ac:dyDescent="0.2">
      <c r="B31" s="16">
        <v>28</v>
      </c>
      <c r="C31" s="15" t="s">
        <v>138</v>
      </c>
      <c r="D31" s="101">
        <v>36</v>
      </c>
      <c r="E31" s="101">
        <v>53</v>
      </c>
      <c r="F31" s="101">
        <f t="shared" si="0"/>
        <v>42.400000000000006</v>
      </c>
      <c r="G31" s="101">
        <v>132</v>
      </c>
    </row>
    <row r="32" spans="2:7" x14ac:dyDescent="0.2">
      <c r="B32" s="16">
        <v>29</v>
      </c>
      <c r="C32" s="15" t="s">
        <v>126</v>
      </c>
      <c r="D32" s="101">
        <v>34</v>
      </c>
      <c r="E32" s="101">
        <v>51</v>
      </c>
      <c r="F32" s="101">
        <f t="shared" si="0"/>
        <v>40.800000000000004</v>
      </c>
      <c r="G32" s="101">
        <v>84</v>
      </c>
    </row>
    <row r="33" spans="2:7" x14ac:dyDescent="0.2">
      <c r="B33" s="16">
        <v>30</v>
      </c>
      <c r="C33" s="15" t="s">
        <v>139</v>
      </c>
      <c r="D33" s="101">
        <v>35</v>
      </c>
      <c r="E33" s="101">
        <v>52</v>
      </c>
      <c r="F33" s="101">
        <f t="shared" si="0"/>
        <v>41.6</v>
      </c>
      <c r="G33" s="101">
        <v>106</v>
      </c>
    </row>
    <row r="34" spans="2:7" x14ac:dyDescent="0.2">
      <c r="B34" s="16">
        <v>31</v>
      </c>
      <c r="C34" s="15" t="s">
        <v>140</v>
      </c>
      <c r="D34" s="101">
        <v>15</v>
      </c>
      <c r="E34" s="101">
        <v>22</v>
      </c>
      <c r="F34" s="101">
        <f t="shared" si="0"/>
        <v>17.600000000000001</v>
      </c>
      <c r="G34" s="101">
        <v>115</v>
      </c>
    </row>
    <row r="35" spans="2:7" x14ac:dyDescent="0.2">
      <c r="B35" s="16">
        <v>32</v>
      </c>
      <c r="C35" s="15" t="s">
        <v>141</v>
      </c>
      <c r="D35" s="101">
        <v>25</v>
      </c>
      <c r="E35" s="101">
        <v>38</v>
      </c>
      <c r="F35" s="101">
        <f t="shared" si="0"/>
        <v>30.400000000000002</v>
      </c>
      <c r="G35" s="101">
        <v>174</v>
      </c>
    </row>
    <row r="36" spans="2:7" x14ac:dyDescent="0.2">
      <c r="B36" s="16">
        <v>33</v>
      </c>
      <c r="C36" s="15" t="s">
        <v>142</v>
      </c>
      <c r="D36" s="101">
        <v>24</v>
      </c>
      <c r="E36" s="101">
        <v>36</v>
      </c>
      <c r="F36" s="101">
        <f t="shared" si="0"/>
        <v>28.8</v>
      </c>
      <c r="G36" s="101">
        <v>138</v>
      </c>
    </row>
    <row r="37" spans="2:7" x14ac:dyDescent="0.2">
      <c r="B37" s="16">
        <v>34</v>
      </c>
      <c r="C37" s="15" t="s">
        <v>143</v>
      </c>
      <c r="D37" s="101">
        <v>29</v>
      </c>
      <c r="E37" s="101">
        <v>44</v>
      </c>
      <c r="F37" s="101">
        <f t="shared" si="0"/>
        <v>35.200000000000003</v>
      </c>
      <c r="G37" s="101">
        <v>154</v>
      </c>
    </row>
    <row r="38" spans="2:7" x14ac:dyDescent="0.2">
      <c r="B38" s="16">
        <v>35</v>
      </c>
      <c r="C38" s="15" t="s">
        <v>144</v>
      </c>
      <c r="D38" s="101"/>
      <c r="E38" s="101"/>
      <c r="F38" s="101"/>
      <c r="G38" s="101"/>
    </row>
    <row r="39" spans="2:7" x14ac:dyDescent="0.2">
      <c r="B39" s="16">
        <v>36</v>
      </c>
      <c r="C39" s="15" t="s">
        <v>145</v>
      </c>
      <c r="D39" s="101">
        <v>28</v>
      </c>
      <c r="E39" s="101">
        <v>41</v>
      </c>
      <c r="F39" s="101">
        <f t="shared" si="0"/>
        <v>32.800000000000004</v>
      </c>
      <c r="G39" s="101">
        <v>131</v>
      </c>
    </row>
    <row r="40" spans="2:7" x14ac:dyDescent="0.2">
      <c r="B40" s="16">
        <v>37</v>
      </c>
      <c r="C40" s="15" t="s">
        <v>146</v>
      </c>
      <c r="D40" s="101">
        <v>49</v>
      </c>
      <c r="E40" s="101">
        <v>74</v>
      </c>
      <c r="F40" s="101">
        <f t="shared" si="0"/>
        <v>59.2</v>
      </c>
      <c r="G40" s="101">
        <v>145</v>
      </c>
    </row>
    <row r="41" spans="2:7" x14ac:dyDescent="0.2">
      <c r="B41" s="16">
        <v>38</v>
      </c>
      <c r="C41" s="15" t="s">
        <v>147</v>
      </c>
      <c r="D41" s="101">
        <v>24</v>
      </c>
      <c r="E41" s="101">
        <v>36</v>
      </c>
      <c r="F41" s="101">
        <f t="shared" si="0"/>
        <v>28.8</v>
      </c>
      <c r="G41" s="101">
        <v>150</v>
      </c>
    </row>
    <row r="42" spans="2:7" x14ac:dyDescent="0.2">
      <c r="B42" s="16">
        <v>39</v>
      </c>
      <c r="C42" s="15" t="s">
        <v>148</v>
      </c>
      <c r="D42" s="101">
        <v>20</v>
      </c>
      <c r="E42" s="101">
        <v>30</v>
      </c>
      <c r="F42" s="101">
        <f t="shared" si="0"/>
        <v>24</v>
      </c>
      <c r="G42" s="101">
        <v>185</v>
      </c>
    </row>
    <row r="43" spans="2:7" x14ac:dyDescent="0.2">
      <c r="B43" s="16">
        <v>40</v>
      </c>
      <c r="C43" s="15" t="s">
        <v>149</v>
      </c>
      <c r="D43" s="101">
        <v>39</v>
      </c>
      <c r="E43" s="101">
        <v>58</v>
      </c>
      <c r="F43" s="101">
        <f t="shared" si="0"/>
        <v>46.400000000000006</v>
      </c>
      <c r="G43" s="101">
        <v>217</v>
      </c>
    </row>
    <row r="44" spans="2:7" x14ac:dyDescent="0.2">
      <c r="B44" s="16">
        <v>41</v>
      </c>
      <c r="C44" s="15" t="s">
        <v>126</v>
      </c>
      <c r="D44" s="101">
        <v>32</v>
      </c>
      <c r="E44" s="101">
        <v>48</v>
      </c>
      <c r="F44" s="101">
        <f t="shared" si="0"/>
        <v>38.400000000000006</v>
      </c>
      <c r="G44" s="101">
        <v>112</v>
      </c>
    </row>
    <row r="45" spans="2:7" x14ac:dyDescent="0.2">
      <c r="B45" s="16">
        <v>42</v>
      </c>
      <c r="C45" s="15" t="s">
        <v>150</v>
      </c>
      <c r="D45" s="101">
        <v>32</v>
      </c>
      <c r="E45" s="101">
        <v>47</v>
      </c>
      <c r="F45" s="101">
        <f t="shared" si="0"/>
        <v>37.6</v>
      </c>
      <c r="G45" s="101">
        <v>93</v>
      </c>
    </row>
    <row r="46" spans="2:7" x14ac:dyDescent="0.2">
      <c r="B46" s="16">
        <v>43</v>
      </c>
      <c r="C46" s="15" t="s">
        <v>151</v>
      </c>
      <c r="D46" s="101">
        <v>40</v>
      </c>
      <c r="E46" s="101">
        <v>59</v>
      </c>
      <c r="F46" s="101">
        <f t="shared" si="0"/>
        <v>47.2</v>
      </c>
      <c r="G46" s="101">
        <v>166</v>
      </c>
    </row>
    <row r="47" spans="2:7" x14ac:dyDescent="0.2">
      <c r="B47" s="16">
        <v>44</v>
      </c>
      <c r="C47" s="15"/>
      <c r="D47" s="101"/>
      <c r="E47" s="101"/>
      <c r="F47" s="101"/>
      <c r="G47" s="101"/>
    </row>
    <row r="48" spans="2:7" x14ac:dyDescent="0.2">
      <c r="B48" s="16">
        <v>45</v>
      </c>
      <c r="C48" s="15" t="s">
        <v>152</v>
      </c>
      <c r="D48" s="101">
        <v>50</v>
      </c>
      <c r="E48" s="101">
        <v>75</v>
      </c>
      <c r="F48" s="101">
        <f t="shared" si="0"/>
        <v>60</v>
      </c>
      <c r="G48" s="101">
        <v>183</v>
      </c>
    </row>
    <row r="49" spans="2:7" x14ac:dyDescent="0.2">
      <c r="B49" s="16">
        <v>46</v>
      </c>
      <c r="C49" s="15" t="s">
        <v>153</v>
      </c>
      <c r="D49" s="101">
        <v>30</v>
      </c>
      <c r="E49" s="101">
        <v>45</v>
      </c>
      <c r="F49" s="101">
        <f t="shared" si="0"/>
        <v>36</v>
      </c>
      <c r="G49" s="101">
        <v>147</v>
      </c>
    </row>
    <row r="50" spans="2:7" x14ac:dyDescent="0.2">
      <c r="B50" s="16">
        <v>47</v>
      </c>
      <c r="C50" s="15" t="s">
        <v>154</v>
      </c>
      <c r="D50" s="101">
        <v>44</v>
      </c>
      <c r="E50" s="101">
        <v>65</v>
      </c>
      <c r="F50" s="101">
        <f t="shared" si="0"/>
        <v>52</v>
      </c>
      <c r="G50" s="101">
        <v>305</v>
      </c>
    </row>
    <row r="51" spans="2:7" x14ac:dyDescent="0.2">
      <c r="B51" s="16">
        <v>48</v>
      </c>
      <c r="C51" s="15" t="s">
        <v>155</v>
      </c>
      <c r="D51" s="101">
        <v>18</v>
      </c>
      <c r="E51" s="101">
        <v>27</v>
      </c>
      <c r="F51" s="101">
        <f t="shared" si="0"/>
        <v>21.6</v>
      </c>
      <c r="G51" s="101">
        <v>103</v>
      </c>
    </row>
    <row r="52" spans="2:7" x14ac:dyDescent="0.2">
      <c r="B52" s="16">
        <v>49</v>
      </c>
      <c r="C52" s="15" t="s">
        <v>156</v>
      </c>
      <c r="D52" s="101">
        <v>44</v>
      </c>
      <c r="E52" s="101">
        <v>65</v>
      </c>
      <c r="F52" s="101">
        <f t="shared" si="0"/>
        <v>52</v>
      </c>
      <c r="G52" s="101">
        <v>161</v>
      </c>
    </row>
    <row r="53" spans="2:7" x14ac:dyDescent="0.2">
      <c r="B53" s="16">
        <v>50</v>
      </c>
      <c r="C53" s="15" t="s">
        <v>157</v>
      </c>
      <c r="D53" s="101">
        <v>33</v>
      </c>
      <c r="E53" s="101">
        <v>50</v>
      </c>
      <c r="F53" s="101">
        <f t="shared" si="0"/>
        <v>40</v>
      </c>
      <c r="G53" s="101">
        <v>91</v>
      </c>
    </row>
    <row r="54" spans="2:7" x14ac:dyDescent="0.2">
      <c r="B54" s="16">
        <v>51</v>
      </c>
      <c r="C54" s="15" t="s">
        <v>158</v>
      </c>
      <c r="D54" s="101">
        <v>20</v>
      </c>
      <c r="E54" s="101">
        <v>29</v>
      </c>
      <c r="F54" s="101">
        <f t="shared" si="0"/>
        <v>23.200000000000003</v>
      </c>
      <c r="G54" s="101">
        <v>85</v>
      </c>
    </row>
    <row r="55" spans="2:7" x14ac:dyDescent="0.2">
      <c r="B55" s="16">
        <v>52</v>
      </c>
      <c r="C55" s="15" t="s">
        <v>159</v>
      </c>
      <c r="D55" s="101">
        <v>23</v>
      </c>
      <c r="E55" s="101">
        <v>34</v>
      </c>
      <c r="F55" s="101">
        <f t="shared" si="0"/>
        <v>27.200000000000003</v>
      </c>
      <c r="G55" s="101">
        <v>69</v>
      </c>
    </row>
    <row r="56" spans="2:7" x14ac:dyDescent="0.2">
      <c r="B56" s="16">
        <v>53</v>
      </c>
      <c r="C56" s="15" t="s">
        <v>160</v>
      </c>
      <c r="D56" s="101">
        <v>33</v>
      </c>
      <c r="E56" s="101">
        <v>50</v>
      </c>
      <c r="F56" s="101">
        <f t="shared" si="0"/>
        <v>40</v>
      </c>
      <c r="G56" s="101">
        <v>136</v>
      </c>
    </row>
    <row r="57" spans="2:7" x14ac:dyDescent="0.2">
      <c r="B57" s="16">
        <v>54</v>
      </c>
      <c r="C57" s="15" t="s">
        <v>161</v>
      </c>
      <c r="D57" s="101"/>
      <c r="E57" s="101"/>
      <c r="F57" s="101"/>
      <c r="G57" s="101"/>
    </row>
    <row r="58" spans="2:7" ht="29" x14ac:dyDescent="0.2">
      <c r="B58" s="16">
        <v>55</v>
      </c>
      <c r="C58" s="100" t="s">
        <v>336</v>
      </c>
      <c r="D58" s="101">
        <v>39</v>
      </c>
      <c r="E58" s="101">
        <v>58</v>
      </c>
      <c r="F58" s="101">
        <f t="shared" si="0"/>
        <v>46.400000000000006</v>
      </c>
      <c r="G58" s="101">
        <v>159</v>
      </c>
    </row>
    <row r="59" spans="2:7" x14ac:dyDescent="0.2">
      <c r="B59" s="16">
        <v>56</v>
      </c>
      <c r="C59" s="15" t="s">
        <v>126</v>
      </c>
      <c r="D59" s="101">
        <v>36</v>
      </c>
      <c r="E59" s="101">
        <v>53</v>
      </c>
      <c r="F59" s="101">
        <f t="shared" si="0"/>
        <v>42.400000000000006</v>
      </c>
      <c r="G59" s="101">
        <v>105</v>
      </c>
    </row>
    <row r="60" spans="2:7" x14ac:dyDescent="0.2">
      <c r="B60" s="16">
        <v>57</v>
      </c>
      <c r="C60" s="15" t="s">
        <v>162</v>
      </c>
      <c r="D60" s="101">
        <v>35</v>
      </c>
      <c r="E60" s="101">
        <v>52</v>
      </c>
      <c r="F60" s="101">
        <f t="shared" si="0"/>
        <v>41.6</v>
      </c>
      <c r="G60" s="101">
        <v>183</v>
      </c>
    </row>
    <row r="61" spans="2:7" x14ac:dyDescent="0.2">
      <c r="B61" s="16">
        <v>58</v>
      </c>
      <c r="C61" s="15" t="s">
        <v>163</v>
      </c>
      <c r="D61" s="101">
        <v>27</v>
      </c>
      <c r="E61" s="101">
        <v>40</v>
      </c>
      <c r="F61" s="101">
        <f t="shared" si="0"/>
        <v>32</v>
      </c>
      <c r="G61" s="101">
        <v>161</v>
      </c>
    </row>
    <row r="62" spans="2:7" x14ac:dyDescent="0.2">
      <c r="B62" s="16">
        <v>59</v>
      </c>
      <c r="C62" s="15" t="s">
        <v>164</v>
      </c>
      <c r="D62" s="101">
        <v>24</v>
      </c>
      <c r="E62" s="101">
        <v>35</v>
      </c>
      <c r="F62" s="101">
        <f t="shared" si="0"/>
        <v>28</v>
      </c>
      <c r="G62" s="101">
        <v>88</v>
      </c>
    </row>
    <row r="63" spans="2:7" x14ac:dyDescent="0.2">
      <c r="B63" s="16">
        <v>60</v>
      </c>
      <c r="C63" s="15" t="s">
        <v>165</v>
      </c>
      <c r="D63" s="101">
        <v>31</v>
      </c>
      <c r="E63" s="101">
        <v>46</v>
      </c>
      <c r="F63" s="101">
        <f t="shared" si="0"/>
        <v>36.800000000000004</v>
      </c>
      <c r="G63" s="101">
        <v>148</v>
      </c>
    </row>
    <row r="64" spans="2:7" x14ac:dyDescent="0.2">
      <c r="B64" s="16">
        <v>61</v>
      </c>
      <c r="C64" s="15" t="s">
        <v>166</v>
      </c>
      <c r="D64" s="101"/>
      <c r="E64" s="101"/>
      <c r="F64" s="101"/>
      <c r="G64" s="101"/>
    </row>
    <row r="65" spans="2:7" x14ac:dyDescent="0.2">
      <c r="B65" s="16">
        <v>62</v>
      </c>
      <c r="C65" s="15" t="s">
        <v>167</v>
      </c>
      <c r="D65" s="101">
        <v>27</v>
      </c>
      <c r="E65" s="101">
        <v>40</v>
      </c>
      <c r="F65" s="101">
        <f t="shared" si="0"/>
        <v>32</v>
      </c>
      <c r="G65" s="101">
        <v>139</v>
      </c>
    </row>
    <row r="66" spans="2:7" x14ac:dyDescent="0.2">
      <c r="B66" s="16">
        <v>63</v>
      </c>
      <c r="C66" s="15" t="s">
        <v>126</v>
      </c>
      <c r="D66" s="101">
        <v>24</v>
      </c>
      <c r="E66" s="101">
        <v>36</v>
      </c>
      <c r="F66" s="101">
        <f t="shared" ref="F66:F129" si="1">E66*0.8</f>
        <v>28.8</v>
      </c>
      <c r="G66" s="101">
        <v>150</v>
      </c>
    </row>
    <row r="67" spans="2:7" x14ac:dyDescent="0.2">
      <c r="B67" s="16">
        <v>64</v>
      </c>
      <c r="C67" s="15" t="s">
        <v>168</v>
      </c>
      <c r="D67" s="101">
        <v>23</v>
      </c>
      <c r="E67" s="101">
        <v>34</v>
      </c>
      <c r="F67" s="101">
        <f t="shared" si="1"/>
        <v>27.200000000000003</v>
      </c>
      <c r="G67" s="101">
        <v>90</v>
      </c>
    </row>
    <row r="68" spans="2:7" x14ac:dyDescent="0.2">
      <c r="B68" s="16">
        <v>65</v>
      </c>
      <c r="C68" s="15" t="s">
        <v>169</v>
      </c>
      <c r="D68" s="101">
        <v>31</v>
      </c>
      <c r="E68" s="101">
        <v>46</v>
      </c>
      <c r="F68" s="101">
        <f t="shared" si="1"/>
        <v>36.800000000000004</v>
      </c>
      <c r="G68" s="101">
        <v>118</v>
      </c>
    </row>
    <row r="69" spans="2:7" x14ac:dyDescent="0.2">
      <c r="B69" s="16">
        <v>66</v>
      </c>
      <c r="C69" s="15" t="s">
        <v>170</v>
      </c>
      <c r="D69" s="101">
        <v>21</v>
      </c>
      <c r="E69" s="101">
        <v>32</v>
      </c>
      <c r="F69" s="101">
        <f t="shared" si="1"/>
        <v>25.6</v>
      </c>
      <c r="G69" s="101">
        <v>113</v>
      </c>
    </row>
    <row r="70" spans="2:7" x14ac:dyDescent="0.2">
      <c r="B70" s="16">
        <v>67</v>
      </c>
      <c r="C70" s="15" t="s">
        <v>171</v>
      </c>
      <c r="D70" s="101">
        <v>39</v>
      </c>
      <c r="E70" s="101">
        <v>58</v>
      </c>
      <c r="F70" s="101">
        <f t="shared" si="1"/>
        <v>46.400000000000006</v>
      </c>
      <c r="G70" s="101">
        <v>130</v>
      </c>
    </row>
    <row r="71" spans="2:7" x14ac:dyDescent="0.2">
      <c r="B71" s="16">
        <v>68</v>
      </c>
      <c r="C71" s="15" t="s">
        <v>172</v>
      </c>
      <c r="D71" s="101">
        <v>38</v>
      </c>
      <c r="E71" s="101">
        <v>57</v>
      </c>
      <c r="F71" s="101">
        <f t="shared" si="1"/>
        <v>45.6</v>
      </c>
      <c r="G71" s="101">
        <v>198</v>
      </c>
    </row>
    <row r="72" spans="2:7" x14ac:dyDescent="0.2">
      <c r="B72" s="16">
        <v>69</v>
      </c>
      <c r="C72" s="15" t="s">
        <v>173</v>
      </c>
      <c r="D72" s="101"/>
      <c r="E72" s="101"/>
      <c r="F72" s="101"/>
      <c r="G72" s="101"/>
    </row>
    <row r="73" spans="2:7" x14ac:dyDescent="0.2">
      <c r="B73" s="16">
        <v>70</v>
      </c>
      <c r="C73" s="15" t="s">
        <v>174</v>
      </c>
      <c r="D73" s="101">
        <v>28</v>
      </c>
      <c r="E73" s="101">
        <v>42</v>
      </c>
      <c r="F73" s="101">
        <f t="shared" si="1"/>
        <v>33.6</v>
      </c>
      <c r="G73" s="101">
        <v>155</v>
      </c>
    </row>
    <row r="74" spans="2:7" x14ac:dyDescent="0.2">
      <c r="B74" s="16">
        <v>71</v>
      </c>
      <c r="C74" s="15" t="s">
        <v>175</v>
      </c>
      <c r="D74" s="101">
        <v>21</v>
      </c>
      <c r="E74" s="101">
        <v>32</v>
      </c>
      <c r="F74" s="101">
        <f t="shared" si="1"/>
        <v>25.6</v>
      </c>
      <c r="G74" s="101">
        <v>85</v>
      </c>
    </row>
    <row r="75" spans="2:7" x14ac:dyDescent="0.2">
      <c r="B75" s="16">
        <v>72</v>
      </c>
      <c r="C75" s="15" t="s">
        <v>176</v>
      </c>
      <c r="D75" s="101">
        <v>24</v>
      </c>
      <c r="E75" s="101">
        <v>35</v>
      </c>
      <c r="F75" s="101">
        <f t="shared" si="1"/>
        <v>28</v>
      </c>
      <c r="G75" s="101">
        <v>145</v>
      </c>
    </row>
    <row r="76" spans="2:7" x14ac:dyDescent="0.2">
      <c r="B76" s="16">
        <v>73</v>
      </c>
      <c r="C76" s="15" t="s">
        <v>177</v>
      </c>
      <c r="D76" s="101">
        <v>33</v>
      </c>
      <c r="E76" s="101">
        <v>50</v>
      </c>
      <c r="F76" s="101">
        <f t="shared" si="1"/>
        <v>40</v>
      </c>
      <c r="G76" s="101">
        <v>146</v>
      </c>
    </row>
    <row r="77" spans="2:7" x14ac:dyDescent="0.2">
      <c r="B77" s="16">
        <v>74</v>
      </c>
      <c r="C77" s="15" t="s">
        <v>178</v>
      </c>
      <c r="D77" s="101">
        <v>25</v>
      </c>
      <c r="E77" s="101">
        <v>38</v>
      </c>
      <c r="F77" s="101">
        <f t="shared" si="1"/>
        <v>30.400000000000002</v>
      </c>
      <c r="G77" s="101">
        <v>185</v>
      </c>
    </row>
    <row r="78" spans="2:7" x14ac:dyDescent="0.2">
      <c r="B78" s="16">
        <v>75</v>
      </c>
      <c r="C78" s="15" t="s">
        <v>126</v>
      </c>
      <c r="D78" s="101">
        <v>21</v>
      </c>
      <c r="E78" s="101">
        <v>32</v>
      </c>
      <c r="F78" s="101">
        <f t="shared" si="1"/>
        <v>25.6</v>
      </c>
      <c r="G78" s="101">
        <v>85</v>
      </c>
    </row>
    <row r="79" spans="2:7" x14ac:dyDescent="0.2">
      <c r="B79" s="16">
        <v>76</v>
      </c>
      <c r="C79" s="15" t="s">
        <v>179</v>
      </c>
      <c r="D79" s="101">
        <v>24</v>
      </c>
      <c r="E79" s="101">
        <v>36</v>
      </c>
      <c r="F79" s="101">
        <f t="shared" si="1"/>
        <v>28.8</v>
      </c>
      <c r="G79" s="101">
        <v>134</v>
      </c>
    </row>
    <row r="80" spans="2:7" x14ac:dyDescent="0.2">
      <c r="B80" s="16">
        <v>77</v>
      </c>
      <c r="C80" s="15" t="s">
        <v>180</v>
      </c>
      <c r="D80" s="101">
        <v>22</v>
      </c>
      <c r="E80" s="101">
        <v>33</v>
      </c>
      <c r="F80" s="101">
        <f t="shared" si="1"/>
        <v>26.400000000000002</v>
      </c>
      <c r="G80" s="101">
        <v>196</v>
      </c>
    </row>
    <row r="81" spans="2:7" x14ac:dyDescent="0.2">
      <c r="B81" s="16">
        <v>78</v>
      </c>
      <c r="C81" s="15" t="s">
        <v>181</v>
      </c>
      <c r="D81" s="101">
        <v>39</v>
      </c>
      <c r="E81" s="101">
        <v>58</v>
      </c>
      <c r="F81" s="101">
        <f t="shared" si="1"/>
        <v>46.400000000000006</v>
      </c>
      <c r="G81" s="101">
        <v>129</v>
      </c>
    </row>
    <row r="82" spans="2:7" x14ac:dyDescent="0.2">
      <c r="B82" s="16">
        <v>79</v>
      </c>
      <c r="C82" s="15" t="s">
        <v>182</v>
      </c>
      <c r="D82" s="101">
        <v>41</v>
      </c>
      <c r="E82" s="101">
        <v>62</v>
      </c>
      <c r="F82" s="101">
        <f t="shared" si="1"/>
        <v>49.6</v>
      </c>
      <c r="G82" s="101">
        <v>187</v>
      </c>
    </row>
    <row r="83" spans="2:7" x14ac:dyDescent="0.2">
      <c r="B83" s="16">
        <v>80</v>
      </c>
      <c r="C83" s="15" t="s">
        <v>183</v>
      </c>
      <c r="D83" s="101">
        <v>44</v>
      </c>
      <c r="E83" s="101">
        <v>66</v>
      </c>
      <c r="F83" s="101">
        <f t="shared" si="1"/>
        <v>52.800000000000004</v>
      </c>
      <c r="G83" s="101">
        <v>190</v>
      </c>
    </row>
    <row r="84" spans="2:7" x14ac:dyDescent="0.2">
      <c r="B84" s="16">
        <v>81</v>
      </c>
      <c r="C84" s="15" t="s">
        <v>184</v>
      </c>
      <c r="D84" s="101"/>
      <c r="E84" s="101"/>
      <c r="F84" s="101"/>
      <c r="G84" s="101"/>
    </row>
    <row r="85" spans="2:7" x14ac:dyDescent="0.2">
      <c r="B85" s="16">
        <v>82</v>
      </c>
      <c r="C85" s="15" t="s">
        <v>185</v>
      </c>
      <c r="D85" s="101">
        <v>30</v>
      </c>
      <c r="E85" s="101">
        <v>45</v>
      </c>
      <c r="F85" s="101">
        <f t="shared" si="1"/>
        <v>36</v>
      </c>
      <c r="G85" s="101">
        <v>158</v>
      </c>
    </row>
    <row r="86" spans="2:7" x14ac:dyDescent="0.2">
      <c r="B86" s="16">
        <v>83</v>
      </c>
      <c r="C86" s="15" t="s">
        <v>186</v>
      </c>
      <c r="D86" s="101">
        <v>27</v>
      </c>
      <c r="E86" s="101">
        <v>40</v>
      </c>
      <c r="F86" s="101">
        <f t="shared" si="1"/>
        <v>32</v>
      </c>
      <c r="G86" s="101">
        <v>135</v>
      </c>
    </row>
    <row r="87" spans="2:7" x14ac:dyDescent="0.2">
      <c r="B87" s="16">
        <v>84</v>
      </c>
      <c r="C87" s="15" t="s">
        <v>126</v>
      </c>
      <c r="D87" s="101">
        <v>27</v>
      </c>
      <c r="E87" s="101">
        <v>40</v>
      </c>
      <c r="F87" s="101">
        <f t="shared" si="1"/>
        <v>32</v>
      </c>
      <c r="G87" s="101">
        <v>135</v>
      </c>
    </row>
    <row r="88" spans="2:7" x14ac:dyDescent="0.2">
      <c r="B88" s="16">
        <v>85</v>
      </c>
      <c r="C88" s="15" t="s">
        <v>187</v>
      </c>
      <c r="D88" s="101">
        <v>38</v>
      </c>
      <c r="E88" s="101">
        <v>57</v>
      </c>
      <c r="F88" s="101">
        <f t="shared" si="1"/>
        <v>45.6</v>
      </c>
      <c r="G88" s="101">
        <v>138</v>
      </c>
    </row>
    <row r="89" spans="2:7" x14ac:dyDescent="0.2">
      <c r="B89" s="16">
        <v>86</v>
      </c>
      <c r="C89" s="15" t="s">
        <v>188</v>
      </c>
      <c r="D89" s="101"/>
      <c r="E89" s="101"/>
      <c r="F89" s="101"/>
      <c r="G89" s="101"/>
    </row>
    <row r="90" spans="2:7" x14ac:dyDescent="0.2">
      <c r="B90" s="16">
        <v>87</v>
      </c>
      <c r="C90" s="15" t="s">
        <v>189</v>
      </c>
      <c r="D90" s="101">
        <v>44</v>
      </c>
      <c r="E90" s="101">
        <v>66</v>
      </c>
      <c r="F90" s="101">
        <f t="shared" si="1"/>
        <v>52.800000000000004</v>
      </c>
      <c r="G90" s="101">
        <v>233</v>
      </c>
    </row>
    <row r="91" spans="2:7" x14ac:dyDescent="0.2">
      <c r="B91" s="16">
        <v>88</v>
      </c>
      <c r="C91" s="15" t="s">
        <v>126</v>
      </c>
      <c r="D91" s="101">
        <v>35</v>
      </c>
      <c r="E91" s="101">
        <v>52</v>
      </c>
      <c r="F91" s="101">
        <f t="shared" si="1"/>
        <v>41.6</v>
      </c>
      <c r="G91" s="101">
        <v>190</v>
      </c>
    </row>
    <row r="92" spans="2:7" x14ac:dyDescent="0.2">
      <c r="B92" s="16">
        <v>89</v>
      </c>
      <c r="C92" s="15" t="s">
        <v>190</v>
      </c>
      <c r="D92" s="101">
        <v>16</v>
      </c>
      <c r="E92" s="101">
        <v>24</v>
      </c>
      <c r="F92" s="101">
        <f t="shared" si="1"/>
        <v>19.200000000000003</v>
      </c>
      <c r="G92" s="101">
        <v>95</v>
      </c>
    </row>
    <row r="93" spans="2:7" x14ac:dyDescent="0.2">
      <c r="B93" s="16">
        <v>90</v>
      </c>
      <c r="C93" s="15" t="s">
        <v>191</v>
      </c>
      <c r="D93" s="101">
        <v>38</v>
      </c>
      <c r="E93" s="101">
        <v>57</v>
      </c>
      <c r="F93" s="101">
        <f t="shared" si="1"/>
        <v>45.6</v>
      </c>
      <c r="G93" s="101">
        <v>134</v>
      </c>
    </row>
    <row r="94" spans="2:7" x14ac:dyDescent="0.2">
      <c r="B94" s="16">
        <v>91</v>
      </c>
      <c r="C94" s="15" t="s">
        <v>192</v>
      </c>
      <c r="D94" s="101">
        <v>25</v>
      </c>
      <c r="E94" s="101">
        <v>38</v>
      </c>
      <c r="F94" s="101">
        <f t="shared" si="1"/>
        <v>30.400000000000002</v>
      </c>
      <c r="G94" s="101">
        <v>94</v>
      </c>
    </row>
    <row r="95" spans="2:7" x14ac:dyDescent="0.2">
      <c r="B95" s="16">
        <v>92</v>
      </c>
      <c r="C95" s="15" t="s">
        <v>193</v>
      </c>
      <c r="D95" s="101">
        <v>33</v>
      </c>
      <c r="E95" s="101">
        <v>50</v>
      </c>
      <c r="F95" s="101">
        <f t="shared" si="1"/>
        <v>40</v>
      </c>
      <c r="G95" s="101">
        <v>180</v>
      </c>
    </row>
    <row r="96" spans="2:7" x14ac:dyDescent="0.2">
      <c r="B96" s="16">
        <v>93</v>
      </c>
      <c r="C96" s="15" t="s">
        <v>194</v>
      </c>
      <c r="D96" s="101"/>
      <c r="E96" s="101"/>
      <c r="F96" s="101"/>
      <c r="G96" s="101"/>
    </row>
    <row r="97" spans="2:7" x14ac:dyDescent="0.2">
      <c r="B97" s="16">
        <v>94</v>
      </c>
      <c r="C97" s="15" t="s">
        <v>195</v>
      </c>
      <c r="D97" s="101">
        <v>32</v>
      </c>
      <c r="E97" s="101">
        <v>47</v>
      </c>
      <c r="F97" s="101">
        <f t="shared" si="1"/>
        <v>37.6</v>
      </c>
      <c r="G97" s="101">
        <v>142</v>
      </c>
    </row>
    <row r="98" spans="2:7" x14ac:dyDescent="0.2">
      <c r="B98" s="16">
        <v>95</v>
      </c>
      <c r="C98" s="15" t="s">
        <v>196</v>
      </c>
      <c r="D98" s="101">
        <v>34</v>
      </c>
      <c r="E98" s="101">
        <v>51</v>
      </c>
      <c r="F98" s="101">
        <f t="shared" si="1"/>
        <v>40.800000000000004</v>
      </c>
      <c r="G98" s="101">
        <v>161</v>
      </c>
    </row>
    <row r="99" spans="2:7" x14ac:dyDescent="0.2">
      <c r="B99" s="16">
        <v>96</v>
      </c>
      <c r="C99" s="15" t="s">
        <v>197</v>
      </c>
      <c r="D99" s="101">
        <v>33</v>
      </c>
      <c r="E99" s="101">
        <v>50</v>
      </c>
      <c r="F99" s="101">
        <f t="shared" si="1"/>
        <v>40</v>
      </c>
      <c r="G99" s="101">
        <v>140</v>
      </c>
    </row>
    <row r="100" spans="2:7" x14ac:dyDescent="0.2">
      <c r="B100" s="16">
        <v>97</v>
      </c>
      <c r="C100" s="15" t="s">
        <v>126</v>
      </c>
      <c r="D100" s="101">
        <v>32</v>
      </c>
      <c r="E100" s="101">
        <v>47</v>
      </c>
      <c r="F100" s="101">
        <f t="shared" si="1"/>
        <v>37.6</v>
      </c>
      <c r="G100" s="101">
        <v>134</v>
      </c>
    </row>
    <row r="101" spans="2:7" x14ac:dyDescent="0.2">
      <c r="B101" s="16">
        <v>98</v>
      </c>
      <c r="C101" s="15" t="s">
        <v>198</v>
      </c>
      <c r="D101" s="101">
        <v>20</v>
      </c>
      <c r="E101" s="101">
        <v>30</v>
      </c>
      <c r="F101" s="101">
        <f t="shared" si="1"/>
        <v>24</v>
      </c>
      <c r="G101" s="101">
        <v>105</v>
      </c>
    </row>
    <row r="102" spans="2:7" x14ac:dyDescent="0.2">
      <c r="B102" s="16">
        <v>99</v>
      </c>
      <c r="C102" s="15" t="s">
        <v>199</v>
      </c>
      <c r="D102" s="101">
        <v>30</v>
      </c>
      <c r="E102" s="101">
        <v>45</v>
      </c>
      <c r="F102" s="101">
        <f t="shared" si="1"/>
        <v>36</v>
      </c>
      <c r="G102" s="101">
        <v>111</v>
      </c>
    </row>
    <row r="103" spans="2:7" x14ac:dyDescent="0.2">
      <c r="B103" s="16">
        <v>100</v>
      </c>
      <c r="C103" s="15" t="s">
        <v>200</v>
      </c>
      <c r="D103" s="101">
        <v>37</v>
      </c>
      <c r="E103" s="101">
        <v>56</v>
      </c>
      <c r="F103" s="101">
        <f t="shared" si="1"/>
        <v>44.800000000000004</v>
      </c>
      <c r="G103" s="101">
        <v>149</v>
      </c>
    </row>
    <row r="104" spans="2:7" x14ac:dyDescent="0.2">
      <c r="B104" s="16">
        <v>101</v>
      </c>
      <c r="C104" s="15" t="s">
        <v>201</v>
      </c>
      <c r="D104" s="101">
        <v>34</v>
      </c>
      <c r="E104" s="101">
        <v>51</v>
      </c>
      <c r="F104" s="101">
        <f t="shared" si="1"/>
        <v>40.800000000000004</v>
      </c>
      <c r="G104" s="101">
        <v>219</v>
      </c>
    </row>
    <row r="105" spans="2:7" x14ac:dyDescent="0.2">
      <c r="B105" s="16">
        <v>102</v>
      </c>
      <c r="C105" s="15" t="s">
        <v>202</v>
      </c>
      <c r="D105" s="101">
        <v>18</v>
      </c>
      <c r="E105" s="101">
        <v>27</v>
      </c>
      <c r="F105" s="101">
        <f t="shared" si="1"/>
        <v>21.6</v>
      </c>
      <c r="G105" s="101">
        <v>74</v>
      </c>
    </row>
    <row r="106" spans="2:7" x14ac:dyDescent="0.2">
      <c r="B106" s="16">
        <v>103</v>
      </c>
      <c r="C106" s="15" t="s">
        <v>203</v>
      </c>
      <c r="D106" s="101">
        <v>31</v>
      </c>
      <c r="E106" s="101">
        <v>46</v>
      </c>
      <c r="F106" s="101">
        <f t="shared" si="1"/>
        <v>36.800000000000004</v>
      </c>
      <c r="G106" s="101">
        <v>115</v>
      </c>
    </row>
    <row r="107" spans="2:7" x14ac:dyDescent="0.2">
      <c r="B107" s="16">
        <v>104</v>
      </c>
      <c r="C107" s="15" t="s">
        <v>204</v>
      </c>
      <c r="D107" s="101">
        <v>41</v>
      </c>
      <c r="E107" s="101">
        <v>62</v>
      </c>
      <c r="F107" s="101">
        <f t="shared" si="1"/>
        <v>49.6</v>
      </c>
      <c r="G107" s="101">
        <v>215</v>
      </c>
    </row>
    <row r="108" spans="2:7" x14ac:dyDescent="0.2">
      <c r="B108" s="16">
        <v>105</v>
      </c>
      <c r="C108" s="15" t="s">
        <v>205</v>
      </c>
      <c r="D108" s="101">
        <v>47</v>
      </c>
      <c r="E108" s="101">
        <v>70</v>
      </c>
      <c r="F108" s="101">
        <f t="shared" si="1"/>
        <v>56</v>
      </c>
      <c r="G108" s="101">
        <v>190</v>
      </c>
    </row>
    <row r="109" spans="2:7" x14ac:dyDescent="0.2">
      <c r="B109" s="16">
        <v>106</v>
      </c>
      <c r="C109" s="15" t="s">
        <v>206</v>
      </c>
      <c r="D109" s="101">
        <v>19</v>
      </c>
      <c r="E109" s="101">
        <v>28</v>
      </c>
      <c r="F109" s="101">
        <f t="shared" si="1"/>
        <v>22.400000000000002</v>
      </c>
      <c r="G109" s="101">
        <v>92</v>
      </c>
    </row>
    <row r="110" spans="2:7" x14ac:dyDescent="0.2">
      <c r="B110" s="16">
        <v>107</v>
      </c>
      <c r="C110" s="15" t="s">
        <v>207</v>
      </c>
      <c r="D110" s="101">
        <v>32</v>
      </c>
      <c r="E110" s="101">
        <v>48</v>
      </c>
      <c r="F110" s="101">
        <f t="shared" si="1"/>
        <v>38.400000000000006</v>
      </c>
      <c r="G110" s="101">
        <v>108</v>
      </c>
    </row>
    <row r="111" spans="2:7" x14ac:dyDescent="0.2">
      <c r="B111" s="16">
        <v>108</v>
      </c>
      <c r="C111" s="15" t="s">
        <v>208</v>
      </c>
      <c r="D111" s="101">
        <v>16</v>
      </c>
      <c r="E111" s="101">
        <v>24</v>
      </c>
      <c r="F111" s="101">
        <f t="shared" si="1"/>
        <v>19.200000000000003</v>
      </c>
      <c r="G111" s="101">
        <v>71</v>
      </c>
    </row>
    <row r="112" spans="2:7" x14ac:dyDescent="0.2">
      <c r="B112" s="16">
        <v>109</v>
      </c>
      <c r="C112" s="15" t="s">
        <v>209</v>
      </c>
      <c r="D112" s="101">
        <v>24</v>
      </c>
      <c r="E112" s="101">
        <v>35</v>
      </c>
      <c r="F112" s="101">
        <f t="shared" si="1"/>
        <v>28</v>
      </c>
      <c r="G112" s="101">
        <v>107</v>
      </c>
    </row>
    <row r="113" spans="2:7" x14ac:dyDescent="0.2">
      <c r="B113" s="16">
        <v>110</v>
      </c>
      <c r="C113" s="15" t="s">
        <v>210</v>
      </c>
      <c r="D113" s="101">
        <v>31</v>
      </c>
      <c r="E113" s="101">
        <v>46</v>
      </c>
      <c r="F113" s="101">
        <f t="shared" si="1"/>
        <v>36.800000000000004</v>
      </c>
      <c r="G113" s="101">
        <v>228</v>
      </c>
    </row>
    <row r="114" spans="2:7" x14ac:dyDescent="0.2">
      <c r="B114" s="16">
        <v>111</v>
      </c>
      <c r="C114" s="15" t="s">
        <v>211</v>
      </c>
      <c r="D114" s="101">
        <v>37</v>
      </c>
      <c r="E114" s="101">
        <v>56</v>
      </c>
      <c r="F114" s="101">
        <f t="shared" si="1"/>
        <v>44.800000000000004</v>
      </c>
      <c r="G114" s="101">
        <v>241</v>
      </c>
    </row>
    <row r="115" spans="2:7" x14ac:dyDescent="0.2">
      <c r="B115" s="16">
        <v>112</v>
      </c>
      <c r="C115" s="15" t="s">
        <v>212</v>
      </c>
      <c r="D115" s="101">
        <v>22</v>
      </c>
      <c r="E115" s="101">
        <v>33</v>
      </c>
      <c r="F115" s="101">
        <f t="shared" si="1"/>
        <v>26.400000000000002</v>
      </c>
      <c r="G115" s="101">
        <v>96</v>
      </c>
    </row>
    <row r="116" spans="2:7" x14ac:dyDescent="0.2">
      <c r="B116" s="16">
        <v>113</v>
      </c>
      <c r="C116" s="15" t="s">
        <v>213</v>
      </c>
      <c r="D116" s="101">
        <v>19</v>
      </c>
      <c r="E116" s="101">
        <v>28</v>
      </c>
      <c r="F116" s="101">
        <f t="shared" si="1"/>
        <v>22.400000000000002</v>
      </c>
      <c r="G116" s="101">
        <v>104</v>
      </c>
    </row>
    <row r="117" spans="2:7" x14ac:dyDescent="0.2">
      <c r="B117" s="16">
        <v>114</v>
      </c>
      <c r="C117" s="15" t="s">
        <v>214</v>
      </c>
      <c r="D117" s="101">
        <v>24</v>
      </c>
      <c r="E117" s="101">
        <v>35</v>
      </c>
      <c r="F117" s="101">
        <f t="shared" si="1"/>
        <v>28</v>
      </c>
      <c r="G117" s="101">
        <v>76</v>
      </c>
    </row>
    <row r="118" spans="2:7" x14ac:dyDescent="0.2">
      <c r="B118" s="16">
        <v>115</v>
      </c>
      <c r="C118" s="15" t="s">
        <v>215</v>
      </c>
      <c r="D118" s="101">
        <v>40</v>
      </c>
      <c r="E118" s="101">
        <v>59</v>
      </c>
      <c r="F118" s="101">
        <f t="shared" si="1"/>
        <v>47.2</v>
      </c>
      <c r="G118" s="101">
        <v>123</v>
      </c>
    </row>
    <row r="119" spans="2:7" x14ac:dyDescent="0.2">
      <c r="B119" s="16">
        <v>116</v>
      </c>
      <c r="C119" s="15" t="s">
        <v>216</v>
      </c>
      <c r="D119" s="101">
        <v>42</v>
      </c>
      <c r="E119" s="101">
        <v>63</v>
      </c>
      <c r="F119" s="101">
        <f t="shared" si="1"/>
        <v>50.400000000000006</v>
      </c>
      <c r="G119" s="101">
        <v>135</v>
      </c>
    </row>
    <row r="120" spans="2:7" x14ac:dyDescent="0.2">
      <c r="B120" s="16">
        <v>117</v>
      </c>
      <c r="C120" s="15" t="s">
        <v>217</v>
      </c>
      <c r="D120" s="101">
        <v>37</v>
      </c>
      <c r="E120" s="101">
        <v>56</v>
      </c>
      <c r="F120" s="101">
        <f t="shared" si="1"/>
        <v>44.800000000000004</v>
      </c>
      <c r="G120" s="101">
        <v>190</v>
      </c>
    </row>
    <row r="121" spans="2:7" x14ac:dyDescent="0.2">
      <c r="B121" s="16">
        <v>118</v>
      </c>
      <c r="C121" s="15" t="s">
        <v>218</v>
      </c>
      <c r="D121" s="101">
        <v>17</v>
      </c>
      <c r="E121" s="101">
        <v>26</v>
      </c>
      <c r="F121" s="101">
        <f t="shared" si="1"/>
        <v>20.8</v>
      </c>
      <c r="G121" s="101">
        <v>109</v>
      </c>
    </row>
    <row r="122" spans="2:7" x14ac:dyDescent="0.2">
      <c r="B122" s="16">
        <v>119</v>
      </c>
      <c r="C122" s="15" t="s">
        <v>219</v>
      </c>
      <c r="D122" s="101">
        <v>42</v>
      </c>
      <c r="E122" s="101">
        <v>63</v>
      </c>
      <c r="F122" s="101">
        <f t="shared" si="1"/>
        <v>50.400000000000006</v>
      </c>
      <c r="G122" s="101">
        <v>139</v>
      </c>
    </row>
    <row r="123" spans="2:7" x14ac:dyDescent="0.2">
      <c r="B123" s="16">
        <v>120</v>
      </c>
      <c r="C123" s="15" t="s">
        <v>220</v>
      </c>
      <c r="D123" s="101">
        <v>23</v>
      </c>
      <c r="E123" s="101">
        <v>34</v>
      </c>
      <c r="F123" s="101">
        <f t="shared" si="1"/>
        <v>27.200000000000003</v>
      </c>
      <c r="G123" s="101">
        <v>87</v>
      </c>
    </row>
    <row r="124" spans="2:7" x14ac:dyDescent="0.2">
      <c r="B124" s="16">
        <v>121</v>
      </c>
      <c r="C124" s="15" t="s">
        <v>221</v>
      </c>
      <c r="D124" s="101">
        <v>28</v>
      </c>
      <c r="E124" s="101">
        <v>41</v>
      </c>
      <c r="F124" s="101">
        <f t="shared" si="1"/>
        <v>32.800000000000004</v>
      </c>
      <c r="G124" s="101">
        <v>109</v>
      </c>
    </row>
    <row r="125" spans="2:7" x14ac:dyDescent="0.2">
      <c r="B125" s="16">
        <v>122</v>
      </c>
      <c r="C125" s="15" t="s">
        <v>222</v>
      </c>
      <c r="D125" s="101">
        <v>24</v>
      </c>
      <c r="E125" s="101">
        <v>36</v>
      </c>
      <c r="F125" s="101">
        <f t="shared" si="1"/>
        <v>28.8</v>
      </c>
      <c r="G125" s="101">
        <v>86</v>
      </c>
    </row>
    <row r="126" spans="2:7" x14ac:dyDescent="0.2">
      <c r="B126" s="16">
        <v>123</v>
      </c>
      <c r="C126" s="15" t="s">
        <v>223</v>
      </c>
      <c r="D126" s="101">
        <v>35</v>
      </c>
      <c r="E126" s="101">
        <v>52</v>
      </c>
      <c r="F126" s="101">
        <f t="shared" si="1"/>
        <v>41.6</v>
      </c>
      <c r="G126" s="101">
        <v>170</v>
      </c>
    </row>
    <row r="127" spans="2:7" x14ac:dyDescent="0.2">
      <c r="B127" s="16">
        <v>124</v>
      </c>
      <c r="C127" s="15" t="s">
        <v>224</v>
      </c>
      <c r="D127" s="101">
        <v>25</v>
      </c>
      <c r="E127" s="101">
        <v>38</v>
      </c>
      <c r="F127" s="101">
        <f t="shared" si="1"/>
        <v>30.400000000000002</v>
      </c>
      <c r="G127" s="101">
        <v>120</v>
      </c>
    </row>
    <row r="128" spans="2:7" x14ac:dyDescent="0.2">
      <c r="B128" s="16">
        <v>125</v>
      </c>
      <c r="C128" s="15" t="s">
        <v>225</v>
      </c>
      <c r="D128" s="101">
        <v>31</v>
      </c>
      <c r="E128" s="101">
        <v>46</v>
      </c>
      <c r="F128" s="101">
        <f t="shared" si="1"/>
        <v>36.800000000000004</v>
      </c>
      <c r="G128" s="101">
        <v>114</v>
      </c>
    </row>
    <row r="129" spans="2:7" x14ac:dyDescent="0.2">
      <c r="B129" s="16">
        <v>126</v>
      </c>
      <c r="C129" s="15" t="s">
        <v>226</v>
      </c>
      <c r="D129" s="101">
        <v>28</v>
      </c>
      <c r="E129" s="101">
        <v>42</v>
      </c>
      <c r="F129" s="101">
        <f t="shared" si="1"/>
        <v>33.6</v>
      </c>
      <c r="G129" s="101">
        <v>129</v>
      </c>
    </row>
    <row r="130" spans="2:7" x14ac:dyDescent="0.2">
      <c r="B130" s="16">
        <v>127</v>
      </c>
      <c r="C130" s="15" t="s">
        <v>227</v>
      </c>
      <c r="D130" s="101">
        <v>42</v>
      </c>
      <c r="E130" s="101">
        <v>63</v>
      </c>
      <c r="F130" s="101">
        <f t="shared" ref="F130:F193" si="2">E130*0.8</f>
        <v>50.400000000000006</v>
      </c>
      <c r="G130" s="101">
        <v>102</v>
      </c>
    </row>
    <row r="131" spans="2:7" x14ac:dyDescent="0.2">
      <c r="B131" s="16">
        <v>128</v>
      </c>
      <c r="C131" s="15" t="s">
        <v>228</v>
      </c>
      <c r="D131" s="101">
        <v>24</v>
      </c>
      <c r="E131" s="101">
        <v>35</v>
      </c>
      <c r="F131" s="101">
        <f t="shared" si="2"/>
        <v>28</v>
      </c>
      <c r="G131" s="101">
        <v>86</v>
      </c>
    </row>
    <row r="132" spans="2:7" x14ac:dyDescent="0.2">
      <c r="B132" s="16">
        <v>129</v>
      </c>
      <c r="C132" s="15" t="s">
        <v>229</v>
      </c>
      <c r="D132" s="101">
        <v>36</v>
      </c>
      <c r="E132" s="101">
        <v>54</v>
      </c>
      <c r="F132" s="101">
        <f t="shared" si="2"/>
        <v>43.2</v>
      </c>
      <c r="G132" s="101">
        <v>220</v>
      </c>
    </row>
    <row r="133" spans="2:7" x14ac:dyDescent="0.2">
      <c r="B133" s="16">
        <v>130</v>
      </c>
      <c r="C133" s="15" t="s">
        <v>230</v>
      </c>
      <c r="D133" s="101">
        <v>32</v>
      </c>
      <c r="E133" s="101">
        <v>48</v>
      </c>
      <c r="F133" s="101">
        <f t="shared" si="2"/>
        <v>38.400000000000006</v>
      </c>
      <c r="G133" s="101">
        <v>177</v>
      </c>
    </row>
    <row r="134" spans="2:7" x14ac:dyDescent="0.2">
      <c r="B134" s="16">
        <v>131</v>
      </c>
      <c r="C134" s="15" t="s">
        <v>231</v>
      </c>
      <c r="D134" s="101">
        <v>17</v>
      </c>
      <c r="E134" s="101">
        <v>26</v>
      </c>
      <c r="F134" s="101">
        <f t="shared" si="2"/>
        <v>20.8</v>
      </c>
      <c r="G134" s="101">
        <v>73</v>
      </c>
    </row>
    <row r="135" spans="2:7" x14ac:dyDescent="0.2">
      <c r="B135" s="16">
        <v>132</v>
      </c>
      <c r="C135" s="15" t="s">
        <v>232</v>
      </c>
      <c r="D135" s="101">
        <v>35</v>
      </c>
      <c r="E135" s="101">
        <v>52</v>
      </c>
      <c r="F135" s="101">
        <f t="shared" si="2"/>
        <v>41.6</v>
      </c>
      <c r="G135" s="101">
        <v>187</v>
      </c>
    </row>
    <row r="136" spans="2:7" x14ac:dyDescent="0.2">
      <c r="B136" s="16">
        <v>133</v>
      </c>
      <c r="C136" s="15" t="s">
        <v>233</v>
      </c>
      <c r="D136" s="101">
        <v>18</v>
      </c>
      <c r="E136" s="101">
        <v>27</v>
      </c>
      <c r="F136" s="101">
        <f t="shared" si="2"/>
        <v>21.6</v>
      </c>
      <c r="G136" s="101">
        <v>92</v>
      </c>
    </row>
    <row r="137" spans="2:7" x14ac:dyDescent="0.2">
      <c r="B137" s="16">
        <v>134</v>
      </c>
      <c r="C137" s="15" t="s">
        <v>234</v>
      </c>
      <c r="D137" s="101">
        <v>21</v>
      </c>
      <c r="E137" s="101">
        <v>32</v>
      </c>
      <c r="F137" s="101">
        <f t="shared" si="2"/>
        <v>25.6</v>
      </c>
      <c r="G137" s="101">
        <v>85</v>
      </c>
    </row>
    <row r="138" spans="2:7" x14ac:dyDescent="0.2">
      <c r="B138" s="16">
        <v>135</v>
      </c>
      <c r="C138" s="15" t="s">
        <v>235</v>
      </c>
      <c r="D138" s="101">
        <v>25</v>
      </c>
      <c r="E138" s="101">
        <v>38</v>
      </c>
      <c r="F138" s="101">
        <f t="shared" si="2"/>
        <v>30.400000000000002</v>
      </c>
      <c r="G138" s="101">
        <v>146</v>
      </c>
    </row>
    <row r="139" spans="2:7" x14ac:dyDescent="0.2">
      <c r="B139" s="16">
        <v>136</v>
      </c>
      <c r="C139" s="15" t="s">
        <v>236</v>
      </c>
      <c r="D139" s="101">
        <v>24</v>
      </c>
      <c r="E139" s="101">
        <v>35</v>
      </c>
      <c r="F139" s="101">
        <f t="shared" si="2"/>
        <v>28</v>
      </c>
      <c r="G139" s="101">
        <v>155</v>
      </c>
    </row>
    <row r="140" spans="2:7" x14ac:dyDescent="0.2">
      <c r="B140" s="16">
        <v>137</v>
      </c>
      <c r="C140" s="15" t="s">
        <v>237</v>
      </c>
      <c r="D140" s="101">
        <v>20</v>
      </c>
      <c r="E140" s="101">
        <v>30</v>
      </c>
      <c r="F140" s="101">
        <f t="shared" si="2"/>
        <v>24</v>
      </c>
      <c r="G140" s="101">
        <v>112</v>
      </c>
    </row>
    <row r="141" spans="2:7" x14ac:dyDescent="0.2">
      <c r="B141" s="16">
        <v>138</v>
      </c>
      <c r="C141" s="15" t="s">
        <v>238</v>
      </c>
      <c r="D141" s="101">
        <v>24</v>
      </c>
      <c r="E141" s="101">
        <v>36</v>
      </c>
      <c r="F141" s="101">
        <f t="shared" si="2"/>
        <v>28.8</v>
      </c>
      <c r="G141" s="101">
        <v>126</v>
      </c>
    </row>
    <row r="142" spans="2:7" x14ac:dyDescent="0.2">
      <c r="B142" s="16">
        <v>139</v>
      </c>
      <c r="C142" s="15" t="s">
        <v>239</v>
      </c>
      <c r="D142" s="101">
        <v>37</v>
      </c>
      <c r="E142" s="101">
        <v>56</v>
      </c>
      <c r="F142" s="101">
        <f t="shared" si="2"/>
        <v>44.800000000000004</v>
      </c>
      <c r="G142" s="101">
        <v>153</v>
      </c>
    </row>
    <row r="143" spans="2:7" x14ac:dyDescent="0.2">
      <c r="B143" s="16">
        <v>140</v>
      </c>
      <c r="C143" s="15" t="s">
        <v>240</v>
      </c>
      <c r="D143" s="101">
        <v>31</v>
      </c>
      <c r="E143" s="101">
        <v>46</v>
      </c>
      <c r="F143" s="101">
        <f t="shared" si="2"/>
        <v>36.800000000000004</v>
      </c>
      <c r="G143" s="101">
        <v>105</v>
      </c>
    </row>
    <row r="144" spans="2:7" x14ac:dyDescent="0.2">
      <c r="B144" s="16">
        <v>141</v>
      </c>
      <c r="C144" s="15" t="s">
        <v>241</v>
      </c>
      <c r="D144" s="101">
        <v>32</v>
      </c>
      <c r="E144" s="101">
        <v>47</v>
      </c>
      <c r="F144" s="101">
        <f t="shared" si="2"/>
        <v>37.6</v>
      </c>
      <c r="G144" s="101">
        <v>122</v>
      </c>
    </row>
    <row r="145" spans="2:7" x14ac:dyDescent="0.2">
      <c r="B145" s="16">
        <v>142</v>
      </c>
      <c r="C145" s="15" t="s">
        <v>242</v>
      </c>
      <c r="D145" s="101">
        <v>28</v>
      </c>
      <c r="E145" s="101">
        <v>42</v>
      </c>
      <c r="F145" s="101">
        <f t="shared" si="2"/>
        <v>33.6</v>
      </c>
      <c r="G145" s="101">
        <v>131</v>
      </c>
    </row>
    <row r="146" spans="2:7" x14ac:dyDescent="0.2">
      <c r="B146" s="16">
        <v>143</v>
      </c>
      <c r="C146" s="15" t="s">
        <v>243</v>
      </c>
      <c r="D146" s="101">
        <v>31</v>
      </c>
      <c r="E146" s="101">
        <v>46</v>
      </c>
      <c r="F146" s="101">
        <f t="shared" si="2"/>
        <v>36.800000000000004</v>
      </c>
      <c r="G146" s="101">
        <v>182</v>
      </c>
    </row>
    <row r="147" spans="2:7" x14ac:dyDescent="0.2">
      <c r="B147" s="16">
        <v>144</v>
      </c>
      <c r="C147" s="15" t="s">
        <v>337</v>
      </c>
      <c r="D147" s="101">
        <v>18</v>
      </c>
      <c r="E147" s="101">
        <v>27</v>
      </c>
      <c r="F147" s="101"/>
      <c r="G147" s="101">
        <v>89</v>
      </c>
    </row>
    <row r="148" spans="2:7" x14ac:dyDescent="0.2">
      <c r="B148" s="16">
        <v>145</v>
      </c>
      <c r="C148" s="15" t="s">
        <v>244</v>
      </c>
      <c r="D148" s="101">
        <v>53</v>
      </c>
      <c r="E148" s="101">
        <v>80</v>
      </c>
      <c r="F148" s="101">
        <f t="shared" si="2"/>
        <v>64</v>
      </c>
      <c r="G148" s="101">
        <v>182</v>
      </c>
    </row>
    <row r="149" spans="2:7" x14ac:dyDescent="0.2">
      <c r="B149" s="16">
        <v>146</v>
      </c>
      <c r="C149" s="15" t="s">
        <v>245</v>
      </c>
      <c r="D149" s="101">
        <v>27</v>
      </c>
      <c r="E149" s="101">
        <v>40</v>
      </c>
      <c r="F149" s="101">
        <f t="shared" si="2"/>
        <v>32</v>
      </c>
      <c r="G149" s="101">
        <v>108</v>
      </c>
    </row>
    <row r="150" spans="2:7" x14ac:dyDescent="0.2">
      <c r="B150" s="16">
        <v>147</v>
      </c>
      <c r="C150" s="15" t="s">
        <v>246</v>
      </c>
      <c r="D150" s="101">
        <v>43</v>
      </c>
      <c r="E150" s="101">
        <v>64</v>
      </c>
      <c r="F150" s="101">
        <f t="shared" si="2"/>
        <v>51.2</v>
      </c>
      <c r="G150" s="101">
        <v>141</v>
      </c>
    </row>
    <row r="151" spans="2:7" x14ac:dyDescent="0.2">
      <c r="B151" s="16">
        <v>148</v>
      </c>
      <c r="C151" s="15" t="s">
        <v>247</v>
      </c>
      <c r="D151" s="101"/>
      <c r="E151" s="101"/>
      <c r="F151" s="101"/>
      <c r="G151" s="101"/>
    </row>
    <row r="152" spans="2:7" x14ac:dyDescent="0.2">
      <c r="B152" s="16">
        <v>149</v>
      </c>
      <c r="C152" s="15" t="s">
        <v>248</v>
      </c>
      <c r="D152" s="101">
        <v>16</v>
      </c>
      <c r="E152" s="101">
        <v>23</v>
      </c>
      <c r="F152" s="101">
        <f t="shared" si="2"/>
        <v>18.400000000000002</v>
      </c>
      <c r="G152" s="101">
        <v>238</v>
      </c>
    </row>
    <row r="153" spans="2:7" x14ac:dyDescent="0.2">
      <c r="B153" s="16">
        <v>150</v>
      </c>
      <c r="C153" s="15" t="s">
        <v>126</v>
      </c>
      <c r="D153" s="101">
        <v>23</v>
      </c>
      <c r="E153" s="101">
        <v>34</v>
      </c>
      <c r="F153" s="101">
        <f t="shared" si="2"/>
        <v>27.200000000000003</v>
      </c>
      <c r="G153" s="101">
        <v>122</v>
      </c>
    </row>
    <row r="154" spans="2:7" x14ac:dyDescent="0.2">
      <c r="B154" s="16">
        <v>151</v>
      </c>
      <c r="C154" s="15" t="s">
        <v>249</v>
      </c>
      <c r="D154" s="101">
        <v>34</v>
      </c>
      <c r="E154" s="101">
        <v>51</v>
      </c>
      <c r="F154" s="101">
        <f t="shared" si="2"/>
        <v>40.800000000000004</v>
      </c>
      <c r="G154" s="101">
        <v>179</v>
      </c>
    </row>
    <row r="155" spans="2:7" x14ac:dyDescent="0.2">
      <c r="B155" s="16">
        <v>152</v>
      </c>
      <c r="C155" s="15" t="s">
        <v>250</v>
      </c>
      <c r="D155" s="101">
        <v>28</v>
      </c>
      <c r="E155" s="101">
        <v>41</v>
      </c>
      <c r="F155" s="101">
        <f t="shared" si="2"/>
        <v>32.800000000000004</v>
      </c>
      <c r="G155" s="101">
        <v>82</v>
      </c>
    </row>
    <row r="156" spans="2:7" x14ac:dyDescent="0.2">
      <c r="B156" s="16">
        <v>153</v>
      </c>
      <c r="C156" s="15" t="s">
        <v>251</v>
      </c>
      <c r="D156" s="101">
        <v>40</v>
      </c>
      <c r="E156" s="101">
        <v>59</v>
      </c>
      <c r="F156" s="101">
        <f t="shared" si="2"/>
        <v>47.2</v>
      </c>
      <c r="G156" s="101">
        <v>159</v>
      </c>
    </row>
    <row r="157" spans="2:7" x14ac:dyDescent="0.2">
      <c r="B157" s="16">
        <v>154</v>
      </c>
      <c r="C157" s="15" t="s">
        <v>252</v>
      </c>
      <c r="D157" s="101">
        <v>25</v>
      </c>
      <c r="E157" s="101">
        <v>38</v>
      </c>
      <c r="F157" s="101">
        <f t="shared" si="2"/>
        <v>30.400000000000002</v>
      </c>
      <c r="G157" s="101">
        <v>108</v>
      </c>
    </row>
    <row r="158" spans="2:7" x14ac:dyDescent="0.2">
      <c r="B158" s="16">
        <v>155</v>
      </c>
      <c r="C158" s="15" t="s">
        <v>253</v>
      </c>
      <c r="D158" s="101">
        <v>23</v>
      </c>
      <c r="E158" s="101">
        <v>34</v>
      </c>
      <c r="F158" s="101">
        <f t="shared" si="2"/>
        <v>27.200000000000003</v>
      </c>
      <c r="G158" s="101">
        <v>143</v>
      </c>
    </row>
    <row r="159" spans="2:7" x14ac:dyDescent="0.2">
      <c r="B159" s="16">
        <v>156</v>
      </c>
      <c r="C159" s="15" t="s">
        <v>254</v>
      </c>
      <c r="D159" s="101">
        <v>22</v>
      </c>
      <c r="E159" s="101">
        <v>33</v>
      </c>
      <c r="F159" s="101">
        <f t="shared" si="2"/>
        <v>26.400000000000002</v>
      </c>
      <c r="G159" s="101">
        <v>116</v>
      </c>
    </row>
    <row r="160" spans="2:7" x14ac:dyDescent="0.2">
      <c r="B160" s="16">
        <v>157</v>
      </c>
      <c r="C160" s="15" t="s">
        <v>255</v>
      </c>
      <c r="D160" s="101"/>
      <c r="E160" s="101"/>
      <c r="F160" s="101"/>
      <c r="G160" s="101"/>
    </row>
    <row r="161" spans="2:7" x14ac:dyDescent="0.2">
      <c r="B161" s="16">
        <v>158</v>
      </c>
      <c r="C161" s="15" t="s">
        <v>256</v>
      </c>
      <c r="D161" s="101">
        <v>22</v>
      </c>
      <c r="E161" s="101">
        <v>33</v>
      </c>
      <c r="F161" s="101">
        <f t="shared" si="2"/>
        <v>26.400000000000002</v>
      </c>
      <c r="G161" s="101">
        <v>117</v>
      </c>
    </row>
    <row r="162" spans="2:7" x14ac:dyDescent="0.2">
      <c r="B162" s="16">
        <v>159</v>
      </c>
      <c r="C162" s="15" t="s">
        <v>257</v>
      </c>
      <c r="D162" s="101">
        <v>20</v>
      </c>
      <c r="E162" s="101">
        <v>30</v>
      </c>
      <c r="F162" s="101">
        <f t="shared" si="2"/>
        <v>24</v>
      </c>
      <c r="G162" s="101">
        <v>84</v>
      </c>
    </row>
    <row r="163" spans="2:7" x14ac:dyDescent="0.2">
      <c r="B163" s="16">
        <v>160</v>
      </c>
      <c r="C163" s="15" t="s">
        <v>258</v>
      </c>
      <c r="D163" s="101">
        <v>18</v>
      </c>
      <c r="E163" s="101">
        <v>27</v>
      </c>
      <c r="F163" s="101">
        <f t="shared" si="2"/>
        <v>21.6</v>
      </c>
      <c r="G163" s="101">
        <v>86</v>
      </c>
    </row>
    <row r="164" spans="2:7" x14ac:dyDescent="0.2">
      <c r="B164" s="16">
        <v>161</v>
      </c>
      <c r="C164" s="15" t="s">
        <v>259</v>
      </c>
      <c r="D164" s="101">
        <v>20</v>
      </c>
      <c r="E164" s="101">
        <v>29</v>
      </c>
      <c r="F164" s="101">
        <f t="shared" si="2"/>
        <v>23.200000000000003</v>
      </c>
      <c r="G164" s="101">
        <v>109</v>
      </c>
    </row>
    <row r="165" spans="2:7" x14ac:dyDescent="0.2">
      <c r="B165" s="16">
        <v>162</v>
      </c>
      <c r="C165" s="15" t="s">
        <v>126</v>
      </c>
      <c r="D165" s="101">
        <v>20</v>
      </c>
      <c r="E165" s="101">
        <v>29</v>
      </c>
      <c r="F165" s="101">
        <f t="shared" si="2"/>
        <v>23.200000000000003</v>
      </c>
      <c r="G165" s="101">
        <v>60</v>
      </c>
    </row>
    <row r="166" spans="2:7" x14ac:dyDescent="0.2">
      <c r="B166" s="16">
        <v>163</v>
      </c>
      <c r="C166" s="15" t="s">
        <v>260</v>
      </c>
      <c r="D166" s="101">
        <v>21</v>
      </c>
      <c r="E166" s="101">
        <v>32</v>
      </c>
      <c r="F166" s="101">
        <f t="shared" si="2"/>
        <v>25.6</v>
      </c>
      <c r="G166" s="101">
        <v>111</v>
      </c>
    </row>
    <row r="167" spans="2:7" x14ac:dyDescent="0.2">
      <c r="B167" s="16">
        <v>164</v>
      </c>
      <c r="C167" s="15" t="s">
        <v>261</v>
      </c>
      <c r="D167" s="101">
        <v>29</v>
      </c>
      <c r="E167" s="101">
        <v>44</v>
      </c>
      <c r="F167" s="101">
        <f t="shared" si="2"/>
        <v>35.200000000000003</v>
      </c>
      <c r="G167" s="101">
        <v>117</v>
      </c>
    </row>
    <row r="168" spans="2:7" x14ac:dyDescent="0.2">
      <c r="B168" s="16">
        <v>165</v>
      </c>
      <c r="C168" s="15" t="s">
        <v>262</v>
      </c>
      <c r="D168" s="101"/>
      <c r="E168" s="101"/>
      <c r="F168" s="101"/>
      <c r="G168" s="101"/>
    </row>
    <row r="169" spans="2:7" x14ac:dyDescent="0.2">
      <c r="B169" s="16">
        <v>166</v>
      </c>
      <c r="C169" s="15" t="s">
        <v>263</v>
      </c>
      <c r="D169" s="101">
        <v>21</v>
      </c>
      <c r="E169" s="101">
        <v>32</v>
      </c>
      <c r="F169" s="101">
        <f t="shared" si="2"/>
        <v>25.6</v>
      </c>
      <c r="G169" s="101">
        <v>92</v>
      </c>
    </row>
    <row r="170" spans="2:7" x14ac:dyDescent="0.2">
      <c r="B170" s="16">
        <v>167</v>
      </c>
      <c r="C170" s="15" t="s">
        <v>126</v>
      </c>
      <c r="D170" s="101">
        <v>18</v>
      </c>
      <c r="E170" s="101">
        <v>27</v>
      </c>
      <c r="F170" s="101">
        <f t="shared" si="2"/>
        <v>21.6</v>
      </c>
      <c r="G170" s="101">
        <v>89</v>
      </c>
    </row>
    <row r="171" spans="2:7" x14ac:dyDescent="0.2">
      <c r="B171" s="16">
        <v>168</v>
      </c>
      <c r="C171" s="15" t="s">
        <v>264</v>
      </c>
      <c r="D171" s="101"/>
      <c r="E171" s="101"/>
      <c r="F171" s="101"/>
      <c r="G171" s="101"/>
    </row>
    <row r="172" spans="2:7" x14ac:dyDescent="0.2">
      <c r="B172" s="16">
        <v>169</v>
      </c>
      <c r="C172" s="15" t="s">
        <v>265</v>
      </c>
      <c r="D172" s="101">
        <v>19</v>
      </c>
      <c r="E172" s="101">
        <v>28</v>
      </c>
      <c r="F172" s="101">
        <f t="shared" si="2"/>
        <v>22.400000000000002</v>
      </c>
      <c r="G172" s="101">
        <v>84</v>
      </c>
    </row>
    <row r="173" spans="2:7" x14ac:dyDescent="0.2">
      <c r="B173" s="16">
        <v>170</v>
      </c>
      <c r="C173" s="15" t="s">
        <v>266</v>
      </c>
      <c r="D173" s="101">
        <v>20</v>
      </c>
      <c r="E173" s="101">
        <v>30</v>
      </c>
      <c r="F173" s="101">
        <f t="shared" si="2"/>
        <v>24</v>
      </c>
      <c r="G173" s="101">
        <v>110</v>
      </c>
    </row>
    <row r="174" spans="2:7" x14ac:dyDescent="0.2">
      <c r="B174" s="16">
        <v>171</v>
      </c>
      <c r="C174" s="15" t="s">
        <v>267</v>
      </c>
      <c r="D174" s="101">
        <v>17</v>
      </c>
      <c r="E174" s="101">
        <v>26</v>
      </c>
      <c r="F174" s="101">
        <f t="shared" si="2"/>
        <v>20.8</v>
      </c>
      <c r="G174" s="101">
        <v>114</v>
      </c>
    </row>
    <row r="175" spans="2:7" x14ac:dyDescent="0.2">
      <c r="B175" s="16">
        <v>172</v>
      </c>
      <c r="C175" s="15" t="s">
        <v>126</v>
      </c>
      <c r="D175" s="101">
        <v>16</v>
      </c>
      <c r="E175" s="101">
        <v>24</v>
      </c>
      <c r="F175" s="101">
        <f t="shared" si="2"/>
        <v>19.200000000000003</v>
      </c>
      <c r="G175" s="101">
        <v>58</v>
      </c>
    </row>
    <row r="176" spans="2:7" x14ac:dyDescent="0.2">
      <c r="B176" s="16">
        <v>173</v>
      </c>
      <c r="C176" s="15" t="s">
        <v>268</v>
      </c>
      <c r="D176" s="101">
        <v>25</v>
      </c>
      <c r="E176" s="101">
        <v>38</v>
      </c>
      <c r="F176" s="101">
        <f t="shared" si="2"/>
        <v>30.400000000000002</v>
      </c>
      <c r="G176" s="101">
        <v>105</v>
      </c>
    </row>
    <row r="177" spans="2:7" x14ac:dyDescent="0.2">
      <c r="B177" s="16">
        <v>174</v>
      </c>
      <c r="C177" s="15" t="s">
        <v>269</v>
      </c>
      <c r="D177" s="101">
        <v>26</v>
      </c>
      <c r="E177" s="101">
        <v>39</v>
      </c>
      <c r="F177" s="101">
        <f t="shared" si="2"/>
        <v>31.200000000000003</v>
      </c>
      <c r="G177" s="101">
        <v>105</v>
      </c>
    </row>
    <row r="178" spans="2:7" x14ac:dyDescent="0.2">
      <c r="B178" s="16">
        <v>175</v>
      </c>
      <c r="C178" s="15" t="s">
        <v>270</v>
      </c>
      <c r="D178" s="101">
        <v>23</v>
      </c>
      <c r="E178" s="101">
        <v>34</v>
      </c>
      <c r="F178" s="101">
        <f t="shared" si="2"/>
        <v>27.200000000000003</v>
      </c>
      <c r="G178" s="101">
        <v>79</v>
      </c>
    </row>
    <row r="179" spans="2:7" x14ac:dyDescent="0.2">
      <c r="B179" s="16">
        <v>176</v>
      </c>
      <c r="C179" s="15" t="s">
        <v>271</v>
      </c>
      <c r="D179" s="101">
        <v>32</v>
      </c>
      <c r="E179" s="101">
        <v>47</v>
      </c>
      <c r="F179" s="101">
        <f t="shared" si="2"/>
        <v>37.6</v>
      </c>
      <c r="G179" s="101">
        <v>80</v>
      </c>
    </row>
    <row r="180" spans="2:7" x14ac:dyDescent="0.2">
      <c r="B180" s="16">
        <v>177</v>
      </c>
      <c r="C180" s="15" t="s">
        <v>272</v>
      </c>
      <c r="D180" s="101"/>
      <c r="E180" s="101"/>
      <c r="F180" s="101"/>
      <c r="G180" s="101"/>
    </row>
    <row r="181" spans="2:7" x14ac:dyDescent="0.2">
      <c r="B181" s="16">
        <v>178</v>
      </c>
      <c r="C181" s="15" t="s">
        <v>273</v>
      </c>
      <c r="D181" s="101">
        <v>38</v>
      </c>
      <c r="E181" s="101">
        <v>57</v>
      </c>
      <c r="F181" s="101">
        <f t="shared" si="2"/>
        <v>45.6</v>
      </c>
      <c r="G181" s="101">
        <v>181</v>
      </c>
    </row>
    <row r="182" spans="2:7" x14ac:dyDescent="0.2">
      <c r="B182" s="16">
        <v>179</v>
      </c>
      <c r="C182" s="15" t="s">
        <v>274</v>
      </c>
      <c r="D182" s="101">
        <v>37</v>
      </c>
      <c r="E182" s="101">
        <v>56</v>
      </c>
      <c r="F182" s="101">
        <f t="shared" si="2"/>
        <v>44.800000000000004</v>
      </c>
      <c r="G182" s="101">
        <v>186</v>
      </c>
    </row>
    <row r="183" spans="2:7" x14ac:dyDescent="0.2">
      <c r="B183" s="16">
        <v>180</v>
      </c>
      <c r="C183" s="15" t="s">
        <v>126</v>
      </c>
      <c r="D183" s="101">
        <v>37</v>
      </c>
      <c r="E183" s="101">
        <v>56</v>
      </c>
      <c r="F183" s="101">
        <f t="shared" si="2"/>
        <v>44.800000000000004</v>
      </c>
      <c r="G183" s="101">
        <v>181</v>
      </c>
    </row>
    <row r="184" spans="2:7" x14ac:dyDescent="0.2">
      <c r="B184" s="16">
        <v>181</v>
      </c>
      <c r="C184" s="15" t="s">
        <v>275</v>
      </c>
      <c r="D184" s="101">
        <v>44</v>
      </c>
      <c r="E184" s="101">
        <v>66</v>
      </c>
      <c r="F184" s="101">
        <f t="shared" si="2"/>
        <v>52.800000000000004</v>
      </c>
      <c r="G184" s="101">
        <v>140</v>
      </c>
    </row>
    <row r="185" spans="2:7" x14ac:dyDescent="0.2">
      <c r="B185" s="16">
        <v>182</v>
      </c>
      <c r="C185" s="15" t="s">
        <v>276</v>
      </c>
      <c r="D185" s="101"/>
      <c r="E185" s="101"/>
      <c r="F185" s="101"/>
      <c r="G185" s="101"/>
    </row>
    <row r="186" spans="2:7" x14ac:dyDescent="0.2">
      <c r="B186" s="16">
        <v>183</v>
      </c>
      <c r="C186" s="15" t="s">
        <v>277</v>
      </c>
      <c r="D186" s="101">
        <v>44</v>
      </c>
      <c r="E186" s="101">
        <v>66</v>
      </c>
      <c r="F186" s="101">
        <f t="shared" si="2"/>
        <v>52.800000000000004</v>
      </c>
      <c r="G186" s="101">
        <v>186</v>
      </c>
    </row>
    <row r="187" spans="2:7" x14ac:dyDescent="0.2">
      <c r="B187" s="16">
        <v>184</v>
      </c>
      <c r="C187" s="15" t="s">
        <v>126</v>
      </c>
      <c r="D187" s="101">
        <v>43</v>
      </c>
      <c r="E187" s="101">
        <v>64</v>
      </c>
      <c r="F187" s="101">
        <f t="shared" si="2"/>
        <v>51.2</v>
      </c>
      <c r="G187" s="101">
        <v>180</v>
      </c>
    </row>
    <row r="188" spans="2:7" x14ac:dyDescent="0.2">
      <c r="B188" s="16">
        <v>185</v>
      </c>
      <c r="C188" s="15" t="s">
        <v>278</v>
      </c>
      <c r="D188" s="101">
        <v>28</v>
      </c>
      <c r="E188" s="101">
        <v>42</v>
      </c>
      <c r="F188" s="101">
        <f t="shared" si="2"/>
        <v>33.6</v>
      </c>
      <c r="G188" s="101">
        <v>190</v>
      </c>
    </row>
    <row r="189" spans="2:7" x14ac:dyDescent="0.2">
      <c r="B189" s="16">
        <v>186</v>
      </c>
      <c r="C189" s="15" t="s">
        <v>279</v>
      </c>
      <c r="D189" s="101">
        <v>18</v>
      </c>
      <c r="E189" s="101">
        <v>27</v>
      </c>
      <c r="F189" s="101">
        <f t="shared" si="2"/>
        <v>21.6</v>
      </c>
      <c r="G189" s="101">
        <v>97</v>
      </c>
    </row>
    <row r="190" spans="2:7" x14ac:dyDescent="0.2">
      <c r="B190" s="16">
        <v>187</v>
      </c>
      <c r="C190" s="15" t="s">
        <v>280</v>
      </c>
      <c r="D190" s="101">
        <v>32</v>
      </c>
      <c r="E190" s="101">
        <v>48</v>
      </c>
      <c r="F190" s="101">
        <f t="shared" si="2"/>
        <v>38.400000000000006</v>
      </c>
      <c r="G190" s="101">
        <v>161</v>
      </c>
    </row>
    <row r="191" spans="2:7" x14ac:dyDescent="0.2">
      <c r="B191" s="16">
        <v>188</v>
      </c>
      <c r="C191" s="15" t="s">
        <v>281</v>
      </c>
      <c r="D191" s="101">
        <v>30</v>
      </c>
      <c r="E191" s="101">
        <v>45</v>
      </c>
      <c r="F191" s="101">
        <f t="shared" si="2"/>
        <v>36</v>
      </c>
      <c r="G191" s="101">
        <v>140</v>
      </c>
    </row>
    <row r="192" spans="2:7" x14ac:dyDescent="0.2">
      <c r="B192" s="16">
        <v>189</v>
      </c>
      <c r="C192" s="15" t="s">
        <v>282</v>
      </c>
      <c r="D192" s="101">
        <v>36</v>
      </c>
      <c r="E192" s="101">
        <v>54</v>
      </c>
      <c r="F192" s="101">
        <f t="shared" si="2"/>
        <v>43.2</v>
      </c>
      <c r="G192" s="101">
        <v>197</v>
      </c>
    </row>
    <row r="193" spans="2:7" x14ac:dyDescent="0.2">
      <c r="B193" s="16">
        <v>190</v>
      </c>
      <c r="C193" s="15" t="s">
        <v>283</v>
      </c>
      <c r="D193" s="101">
        <v>22</v>
      </c>
      <c r="E193" s="101">
        <v>33</v>
      </c>
      <c r="F193" s="101">
        <f t="shared" si="2"/>
        <v>26.400000000000002</v>
      </c>
      <c r="G193" s="101">
        <v>121</v>
      </c>
    </row>
    <row r="194" spans="2:7" x14ac:dyDescent="0.2">
      <c r="B194" s="16">
        <v>191</v>
      </c>
      <c r="C194" s="15" t="s">
        <v>284</v>
      </c>
      <c r="D194" s="101">
        <v>25</v>
      </c>
      <c r="E194" s="101">
        <v>38</v>
      </c>
      <c r="F194" s="101">
        <f t="shared" ref="F194:F249" si="3">E194*0.8</f>
        <v>30.400000000000002</v>
      </c>
      <c r="G194" s="101">
        <v>126</v>
      </c>
    </row>
    <row r="195" spans="2:7" x14ac:dyDescent="0.2">
      <c r="B195" s="16">
        <v>192</v>
      </c>
      <c r="C195" s="15" t="s">
        <v>285</v>
      </c>
      <c r="D195" s="101"/>
      <c r="E195" s="101"/>
      <c r="F195" s="101"/>
      <c r="G195" s="101"/>
    </row>
    <row r="196" spans="2:7" x14ac:dyDescent="0.2">
      <c r="B196" s="16">
        <v>193</v>
      </c>
      <c r="C196" s="15" t="s">
        <v>286</v>
      </c>
      <c r="D196" s="101">
        <v>23</v>
      </c>
      <c r="E196" s="101">
        <v>34</v>
      </c>
      <c r="F196" s="101">
        <f t="shared" si="3"/>
        <v>27.200000000000003</v>
      </c>
      <c r="G196" s="101">
        <v>118</v>
      </c>
    </row>
    <row r="197" spans="2:7" x14ac:dyDescent="0.2">
      <c r="B197" s="16">
        <v>194</v>
      </c>
      <c r="C197" s="15" t="s">
        <v>287</v>
      </c>
      <c r="D197" s="101">
        <v>27</v>
      </c>
      <c r="E197" s="101">
        <v>40</v>
      </c>
      <c r="F197" s="101">
        <f t="shared" si="3"/>
        <v>32</v>
      </c>
      <c r="G197" s="101">
        <v>115</v>
      </c>
    </row>
    <row r="198" spans="2:7" x14ac:dyDescent="0.2">
      <c r="B198" s="16">
        <v>195</v>
      </c>
      <c r="C198" s="15" t="s">
        <v>288</v>
      </c>
      <c r="D198" s="101">
        <v>27</v>
      </c>
      <c r="E198" s="101">
        <v>40</v>
      </c>
      <c r="F198" s="101">
        <f t="shared" si="3"/>
        <v>32</v>
      </c>
      <c r="G198" s="101">
        <v>118</v>
      </c>
    </row>
    <row r="199" spans="2:7" x14ac:dyDescent="0.2">
      <c r="B199" s="16">
        <v>196</v>
      </c>
      <c r="C199" s="15" t="s">
        <v>289</v>
      </c>
      <c r="D199" s="101">
        <v>24</v>
      </c>
      <c r="E199" s="101">
        <v>35</v>
      </c>
      <c r="F199" s="101">
        <f t="shared" si="3"/>
        <v>28</v>
      </c>
      <c r="G199" s="101">
        <v>121</v>
      </c>
    </row>
    <row r="200" spans="2:7" x14ac:dyDescent="0.2">
      <c r="B200" s="16">
        <v>197</v>
      </c>
      <c r="C200" s="15" t="s">
        <v>126</v>
      </c>
      <c r="D200" s="101">
        <v>23</v>
      </c>
      <c r="E200" s="101">
        <v>34</v>
      </c>
      <c r="F200" s="101">
        <f t="shared" si="3"/>
        <v>27.200000000000003</v>
      </c>
      <c r="G200" s="101">
        <v>115</v>
      </c>
    </row>
    <row r="201" spans="2:7" x14ac:dyDescent="0.2">
      <c r="B201" s="16">
        <v>198</v>
      </c>
      <c r="C201" s="15" t="s">
        <v>290</v>
      </c>
      <c r="D201" s="101">
        <v>28</v>
      </c>
      <c r="E201" s="101">
        <v>42</v>
      </c>
      <c r="F201" s="101">
        <f t="shared" si="3"/>
        <v>33.6</v>
      </c>
      <c r="G201" s="101">
        <v>100</v>
      </c>
    </row>
    <row r="202" spans="2:7" x14ac:dyDescent="0.2">
      <c r="B202" s="16">
        <v>199</v>
      </c>
      <c r="C202" s="15" t="s">
        <v>291</v>
      </c>
      <c r="D202" s="101">
        <v>22</v>
      </c>
      <c r="E202" s="101">
        <v>33</v>
      </c>
      <c r="F202" s="101">
        <f t="shared" si="3"/>
        <v>26.400000000000002</v>
      </c>
      <c r="G202" s="101">
        <v>195</v>
      </c>
    </row>
    <row r="203" spans="2:7" x14ac:dyDescent="0.2">
      <c r="B203" s="16">
        <v>200</v>
      </c>
      <c r="C203" s="15" t="s">
        <v>292</v>
      </c>
      <c r="D203" s="101"/>
      <c r="E203" s="101"/>
      <c r="F203" s="101"/>
      <c r="G203" s="101"/>
    </row>
    <row r="204" spans="2:7" x14ac:dyDescent="0.2">
      <c r="B204" s="16">
        <v>201</v>
      </c>
      <c r="C204" s="15" t="s">
        <v>293</v>
      </c>
      <c r="D204" s="101">
        <v>22</v>
      </c>
      <c r="E204" s="101">
        <v>33</v>
      </c>
      <c r="F204" s="101">
        <f t="shared" si="3"/>
        <v>26.400000000000002</v>
      </c>
      <c r="G204" s="101">
        <v>130</v>
      </c>
    </row>
    <row r="205" spans="2:7" x14ac:dyDescent="0.2">
      <c r="B205" s="16">
        <v>202</v>
      </c>
      <c r="C205" s="15" t="s">
        <v>294</v>
      </c>
      <c r="D205" s="101">
        <v>24</v>
      </c>
      <c r="E205" s="101">
        <v>36</v>
      </c>
      <c r="F205" s="101">
        <f t="shared" si="3"/>
        <v>28.8</v>
      </c>
      <c r="G205" s="101">
        <v>129</v>
      </c>
    </row>
    <row r="206" spans="2:7" x14ac:dyDescent="0.2">
      <c r="B206" s="16">
        <v>203</v>
      </c>
      <c r="C206" s="15" t="s">
        <v>126</v>
      </c>
      <c r="D206" s="101">
        <v>20</v>
      </c>
      <c r="E206" s="101">
        <v>29</v>
      </c>
      <c r="F206" s="101">
        <f t="shared" si="3"/>
        <v>23.200000000000003</v>
      </c>
      <c r="G206" s="101">
        <v>109</v>
      </c>
    </row>
    <row r="207" spans="2:7" x14ac:dyDescent="0.2">
      <c r="B207" s="16">
        <v>204</v>
      </c>
      <c r="C207" s="15" t="s">
        <v>295</v>
      </c>
      <c r="D207" s="101">
        <v>23</v>
      </c>
      <c r="E207" s="101">
        <v>34</v>
      </c>
      <c r="F207" s="101">
        <f t="shared" si="3"/>
        <v>27.200000000000003</v>
      </c>
      <c r="G207" s="101">
        <v>150</v>
      </c>
    </row>
    <row r="208" spans="2:7" x14ac:dyDescent="0.2">
      <c r="B208" s="16">
        <v>205</v>
      </c>
      <c r="C208" s="15" t="s">
        <v>296</v>
      </c>
      <c r="D208" s="101">
        <v>25</v>
      </c>
      <c r="E208" s="101">
        <v>38</v>
      </c>
      <c r="F208" s="101">
        <f t="shared" si="3"/>
        <v>30.400000000000002</v>
      </c>
      <c r="G208" s="101">
        <v>140</v>
      </c>
    </row>
    <row r="209" spans="2:7" x14ac:dyDescent="0.2">
      <c r="B209" s="16">
        <v>206</v>
      </c>
      <c r="C209" s="15" t="s">
        <v>297</v>
      </c>
      <c r="D209" s="101">
        <v>18</v>
      </c>
      <c r="E209" s="101">
        <v>27</v>
      </c>
      <c r="F209" s="101">
        <f t="shared" si="3"/>
        <v>21.6</v>
      </c>
      <c r="G209" s="101">
        <v>118</v>
      </c>
    </row>
    <row r="210" spans="2:7" x14ac:dyDescent="0.2">
      <c r="B210" s="16">
        <v>207</v>
      </c>
      <c r="C210" s="15" t="s">
        <v>298</v>
      </c>
      <c r="D210" s="101">
        <v>31</v>
      </c>
      <c r="E210" s="101">
        <v>46</v>
      </c>
      <c r="F210" s="101">
        <f t="shared" si="3"/>
        <v>36.800000000000004</v>
      </c>
      <c r="G210" s="101">
        <v>143</v>
      </c>
    </row>
    <row r="211" spans="2:7" x14ac:dyDescent="0.2">
      <c r="B211" s="16">
        <v>208</v>
      </c>
      <c r="C211" s="15" t="s">
        <v>299</v>
      </c>
      <c r="D211" s="101">
        <v>29</v>
      </c>
      <c r="E211" s="101">
        <v>44</v>
      </c>
      <c r="F211" s="101">
        <f t="shared" si="3"/>
        <v>35.200000000000003</v>
      </c>
      <c r="G211" s="101">
        <v>97</v>
      </c>
    </row>
    <row r="212" spans="2:7" x14ac:dyDescent="0.2">
      <c r="B212" s="16">
        <v>209</v>
      </c>
      <c r="C212" s="15" t="s">
        <v>300</v>
      </c>
      <c r="D212" s="101">
        <v>25</v>
      </c>
      <c r="E212" s="101">
        <v>38</v>
      </c>
      <c r="F212" s="101">
        <f t="shared" si="3"/>
        <v>30.400000000000002</v>
      </c>
      <c r="G212" s="101">
        <v>110</v>
      </c>
    </row>
    <row r="213" spans="2:7" x14ac:dyDescent="0.2">
      <c r="B213" s="16">
        <v>210</v>
      </c>
      <c r="C213" s="15" t="s">
        <v>301</v>
      </c>
      <c r="D213" s="101">
        <v>26</v>
      </c>
      <c r="E213" s="101">
        <v>39</v>
      </c>
      <c r="F213" s="101">
        <f t="shared" si="3"/>
        <v>31.200000000000003</v>
      </c>
      <c r="G213" s="101">
        <v>118</v>
      </c>
    </row>
    <row r="214" spans="2:7" x14ac:dyDescent="0.2">
      <c r="B214" s="16">
        <v>211</v>
      </c>
      <c r="C214" s="15" t="s">
        <v>302</v>
      </c>
      <c r="D214" s="101">
        <v>26</v>
      </c>
      <c r="E214" s="101">
        <v>39</v>
      </c>
      <c r="F214" s="101">
        <f t="shared" si="3"/>
        <v>31.200000000000003</v>
      </c>
      <c r="G214" s="101">
        <v>94</v>
      </c>
    </row>
    <row r="215" spans="2:7" x14ac:dyDescent="0.2">
      <c r="B215" s="16">
        <v>212</v>
      </c>
      <c r="C215" s="15" t="s">
        <v>303</v>
      </c>
      <c r="D215" s="101">
        <v>30</v>
      </c>
      <c r="E215" s="101">
        <v>45</v>
      </c>
      <c r="F215" s="101">
        <f t="shared" si="3"/>
        <v>36</v>
      </c>
      <c r="G215" s="101">
        <v>177</v>
      </c>
    </row>
    <row r="216" spans="2:7" x14ac:dyDescent="0.2">
      <c r="B216" s="16">
        <v>213</v>
      </c>
      <c r="C216" s="15" t="s">
        <v>304</v>
      </c>
      <c r="D216" s="101">
        <v>43</v>
      </c>
      <c r="E216" s="101">
        <v>64</v>
      </c>
      <c r="F216" s="101">
        <f t="shared" si="3"/>
        <v>51.2</v>
      </c>
      <c r="G216" s="101">
        <v>163</v>
      </c>
    </row>
    <row r="217" spans="2:7" x14ac:dyDescent="0.2">
      <c r="B217" s="16">
        <v>214</v>
      </c>
      <c r="C217" s="15" t="s">
        <v>305</v>
      </c>
      <c r="D217" s="101">
        <v>21</v>
      </c>
      <c r="E217" s="101">
        <v>32</v>
      </c>
      <c r="F217" s="101">
        <f t="shared" si="3"/>
        <v>25.6</v>
      </c>
      <c r="G217" s="101">
        <v>77</v>
      </c>
    </row>
    <row r="218" spans="2:7" x14ac:dyDescent="0.2">
      <c r="B218" s="16">
        <v>215</v>
      </c>
      <c r="C218" s="15" t="s">
        <v>306</v>
      </c>
      <c r="D218" s="101"/>
      <c r="E218" s="101"/>
      <c r="F218" s="101"/>
      <c r="G218" s="101"/>
    </row>
    <row r="219" spans="2:7" x14ac:dyDescent="0.2">
      <c r="B219" s="16">
        <v>216</v>
      </c>
      <c r="C219" s="15" t="s">
        <v>307</v>
      </c>
      <c r="D219" s="101">
        <v>17</v>
      </c>
      <c r="E219" s="101">
        <v>26</v>
      </c>
      <c r="F219" s="101">
        <f t="shared" si="3"/>
        <v>20.8</v>
      </c>
      <c r="G219" s="101">
        <v>120</v>
      </c>
    </row>
    <row r="220" spans="2:7" x14ac:dyDescent="0.2">
      <c r="B220" s="16">
        <v>217</v>
      </c>
      <c r="C220" s="15" t="s">
        <v>308</v>
      </c>
      <c r="D220" s="101">
        <v>20</v>
      </c>
      <c r="E220" s="101">
        <v>29</v>
      </c>
      <c r="F220" s="101">
        <f t="shared" si="3"/>
        <v>23.200000000000003</v>
      </c>
      <c r="G220" s="101">
        <v>55</v>
      </c>
    </row>
    <row r="221" spans="2:7" x14ac:dyDescent="0.2">
      <c r="B221" s="16">
        <v>218</v>
      </c>
      <c r="C221" s="15" t="s">
        <v>126</v>
      </c>
      <c r="D221" s="101">
        <v>12</v>
      </c>
      <c r="E221" s="101">
        <v>17</v>
      </c>
      <c r="F221" s="101">
        <f t="shared" si="3"/>
        <v>13.600000000000001</v>
      </c>
      <c r="G221" s="101">
        <v>95</v>
      </c>
    </row>
    <row r="222" spans="2:7" x14ac:dyDescent="0.2">
      <c r="B222" s="16">
        <v>219</v>
      </c>
      <c r="C222" s="15" t="s">
        <v>309</v>
      </c>
      <c r="D222" s="101">
        <v>27</v>
      </c>
      <c r="E222" s="101">
        <v>40</v>
      </c>
      <c r="F222" s="101">
        <f t="shared" si="3"/>
        <v>32</v>
      </c>
      <c r="G222" s="101">
        <v>115</v>
      </c>
    </row>
    <row r="223" spans="2:7" x14ac:dyDescent="0.2">
      <c r="B223" s="16">
        <v>220</v>
      </c>
      <c r="C223" s="15" t="s">
        <v>310</v>
      </c>
      <c r="D223" s="101">
        <v>22</v>
      </c>
      <c r="E223" s="101">
        <v>33</v>
      </c>
      <c r="F223" s="101">
        <f t="shared" si="3"/>
        <v>26.400000000000002</v>
      </c>
      <c r="G223" s="101">
        <v>108</v>
      </c>
    </row>
    <row r="224" spans="2:7" x14ac:dyDescent="0.2">
      <c r="B224" s="16">
        <v>221</v>
      </c>
      <c r="C224" s="15" t="s">
        <v>311</v>
      </c>
      <c r="D224" s="101">
        <v>28</v>
      </c>
      <c r="E224" s="101">
        <v>41</v>
      </c>
      <c r="F224" s="101">
        <f t="shared" si="3"/>
        <v>32.800000000000004</v>
      </c>
      <c r="G224" s="101">
        <v>143</v>
      </c>
    </row>
    <row r="225" spans="2:7" x14ac:dyDescent="0.2">
      <c r="B225" s="16">
        <v>222</v>
      </c>
      <c r="C225" s="15" t="s">
        <v>312</v>
      </c>
      <c r="D225" s="101">
        <v>17</v>
      </c>
      <c r="E225" s="101">
        <v>26</v>
      </c>
      <c r="F225" s="101">
        <f t="shared" si="3"/>
        <v>20.8</v>
      </c>
      <c r="G225" s="101">
        <v>98</v>
      </c>
    </row>
    <row r="226" spans="2:7" x14ac:dyDescent="0.2">
      <c r="B226" s="16">
        <v>223</v>
      </c>
      <c r="C226" s="15" t="s">
        <v>313</v>
      </c>
      <c r="D226" s="101">
        <v>21</v>
      </c>
      <c r="E226" s="101">
        <v>32</v>
      </c>
      <c r="F226" s="101">
        <f t="shared" si="3"/>
        <v>25.6</v>
      </c>
      <c r="G226" s="101">
        <v>85</v>
      </c>
    </row>
    <row r="227" spans="2:7" x14ac:dyDescent="0.2">
      <c r="B227" s="16">
        <v>224</v>
      </c>
      <c r="C227" s="15" t="s">
        <v>314</v>
      </c>
      <c r="D227" s="101">
        <v>32</v>
      </c>
      <c r="E227" s="101">
        <v>48</v>
      </c>
      <c r="F227" s="101">
        <f t="shared" si="3"/>
        <v>38.400000000000006</v>
      </c>
      <c r="G227" s="101">
        <v>90</v>
      </c>
    </row>
    <row r="228" spans="2:7" x14ac:dyDescent="0.2">
      <c r="B228" s="16">
        <v>225</v>
      </c>
      <c r="C228" s="15" t="s">
        <v>315</v>
      </c>
      <c r="D228" s="101">
        <v>23</v>
      </c>
      <c r="E228" s="101">
        <v>34</v>
      </c>
      <c r="F228" s="101">
        <f t="shared" si="3"/>
        <v>27.200000000000003</v>
      </c>
      <c r="G228" s="101">
        <v>104</v>
      </c>
    </row>
    <row r="229" spans="2:7" x14ac:dyDescent="0.2">
      <c r="B229" s="16">
        <v>226</v>
      </c>
      <c r="C229" s="15" t="s">
        <v>316</v>
      </c>
      <c r="D229" s="101">
        <v>35</v>
      </c>
      <c r="E229" s="101">
        <v>52</v>
      </c>
      <c r="F229" s="101">
        <f t="shared" si="3"/>
        <v>41.6</v>
      </c>
      <c r="G229" s="101">
        <v>160</v>
      </c>
    </row>
    <row r="230" spans="2:7" x14ac:dyDescent="0.2">
      <c r="B230" s="16">
        <v>227</v>
      </c>
      <c r="C230" s="15" t="s">
        <v>317</v>
      </c>
      <c r="D230" s="101">
        <v>30</v>
      </c>
      <c r="E230" s="101">
        <v>45</v>
      </c>
      <c r="F230" s="101">
        <f t="shared" si="3"/>
        <v>36</v>
      </c>
      <c r="G230" s="101">
        <v>127</v>
      </c>
    </row>
    <row r="231" spans="2:7" x14ac:dyDescent="0.2">
      <c r="B231" s="16">
        <v>228</v>
      </c>
      <c r="C231" s="15" t="s">
        <v>318</v>
      </c>
      <c r="D231" s="101">
        <v>44</v>
      </c>
      <c r="E231" s="101">
        <v>65</v>
      </c>
      <c r="F231" s="101">
        <f t="shared" si="3"/>
        <v>52</v>
      </c>
      <c r="G231" s="101">
        <v>156</v>
      </c>
    </row>
    <row r="232" spans="2:7" x14ac:dyDescent="0.2">
      <c r="B232" s="16">
        <v>229</v>
      </c>
      <c r="C232" s="15" t="s">
        <v>319</v>
      </c>
      <c r="D232" s="101"/>
      <c r="E232" s="101"/>
      <c r="F232" s="101"/>
      <c r="G232" s="101"/>
    </row>
    <row r="233" spans="2:7" x14ac:dyDescent="0.2">
      <c r="B233" s="16">
        <v>230</v>
      </c>
      <c r="C233" s="15" t="s">
        <v>320</v>
      </c>
      <c r="D233" s="101">
        <v>52</v>
      </c>
      <c r="E233" s="101">
        <v>77</v>
      </c>
      <c r="F233" s="101">
        <f t="shared" si="3"/>
        <v>61.6</v>
      </c>
      <c r="G233" s="101">
        <v>182</v>
      </c>
    </row>
    <row r="234" spans="2:7" x14ac:dyDescent="0.2">
      <c r="B234" s="16">
        <v>231</v>
      </c>
      <c r="C234" s="15" t="s">
        <v>321</v>
      </c>
      <c r="D234" s="101">
        <v>42</v>
      </c>
      <c r="E234" s="101">
        <v>63</v>
      </c>
      <c r="F234" s="101">
        <f t="shared" si="3"/>
        <v>50.400000000000006</v>
      </c>
      <c r="G234" s="101">
        <v>333</v>
      </c>
    </row>
    <row r="235" spans="2:7" x14ac:dyDescent="0.2">
      <c r="B235" s="16">
        <v>232</v>
      </c>
      <c r="C235" s="15" t="s">
        <v>322</v>
      </c>
      <c r="D235" s="101">
        <v>44</v>
      </c>
      <c r="E235" s="101">
        <v>65</v>
      </c>
      <c r="F235" s="101">
        <f t="shared" si="3"/>
        <v>52</v>
      </c>
      <c r="G235" s="101">
        <v>233</v>
      </c>
    </row>
    <row r="236" spans="2:7" x14ac:dyDescent="0.2">
      <c r="B236" s="16">
        <v>233</v>
      </c>
      <c r="C236" s="15" t="s">
        <v>323</v>
      </c>
      <c r="D236" s="101">
        <v>41</v>
      </c>
      <c r="E236" s="101">
        <v>62</v>
      </c>
      <c r="F236" s="101">
        <f t="shared" si="3"/>
        <v>49.6</v>
      </c>
      <c r="G236" s="101">
        <v>204</v>
      </c>
    </row>
    <row r="237" spans="2:7" x14ac:dyDescent="0.2">
      <c r="B237" s="16">
        <v>234</v>
      </c>
      <c r="C237" s="15" t="s">
        <v>324</v>
      </c>
      <c r="D237" s="101">
        <v>43</v>
      </c>
      <c r="E237" s="101">
        <v>64</v>
      </c>
      <c r="F237" s="101">
        <f t="shared" si="3"/>
        <v>51.2</v>
      </c>
      <c r="G237" s="101">
        <v>262</v>
      </c>
    </row>
    <row r="238" spans="2:7" x14ac:dyDescent="0.2">
      <c r="B238" s="16">
        <v>235</v>
      </c>
      <c r="C238" s="15" t="s">
        <v>325</v>
      </c>
      <c r="D238" s="101">
        <v>44</v>
      </c>
      <c r="E238" s="101">
        <v>65</v>
      </c>
      <c r="F238" s="101">
        <f t="shared" si="3"/>
        <v>52</v>
      </c>
      <c r="G238" s="101">
        <v>256</v>
      </c>
    </row>
    <row r="239" spans="2:7" x14ac:dyDescent="0.2">
      <c r="B239" s="16">
        <v>236</v>
      </c>
      <c r="C239" s="15" t="s">
        <v>326</v>
      </c>
      <c r="D239" s="101">
        <v>44</v>
      </c>
      <c r="E239" s="101">
        <v>66</v>
      </c>
      <c r="F239" s="101">
        <f t="shared" si="3"/>
        <v>52.800000000000004</v>
      </c>
      <c r="G239" s="101">
        <v>308</v>
      </c>
    </row>
    <row r="240" spans="2:7" x14ac:dyDescent="0.2">
      <c r="B240" s="16">
        <v>237</v>
      </c>
      <c r="C240" s="15" t="s">
        <v>327</v>
      </c>
      <c r="D240" s="101">
        <v>40</v>
      </c>
      <c r="E240" s="101">
        <v>59</v>
      </c>
      <c r="F240" s="101">
        <f t="shared" si="3"/>
        <v>47.2</v>
      </c>
      <c r="G240" s="101">
        <v>327</v>
      </c>
    </row>
    <row r="241" spans="2:7" x14ac:dyDescent="0.2">
      <c r="B241" s="16">
        <v>238</v>
      </c>
      <c r="C241" s="15" t="s">
        <v>328</v>
      </c>
      <c r="D241" s="101">
        <v>44</v>
      </c>
      <c r="E241" s="101">
        <v>66</v>
      </c>
      <c r="F241" s="101">
        <f t="shared" si="3"/>
        <v>52.800000000000004</v>
      </c>
      <c r="G241" s="101">
        <v>203</v>
      </c>
    </row>
    <row r="242" spans="2:7" x14ac:dyDescent="0.2">
      <c r="B242" s="16">
        <v>239</v>
      </c>
      <c r="C242" s="15" t="s">
        <v>126</v>
      </c>
      <c r="D242" s="101">
        <v>40</v>
      </c>
      <c r="E242" s="101">
        <v>59</v>
      </c>
      <c r="F242" s="101">
        <f t="shared" si="3"/>
        <v>47.2</v>
      </c>
      <c r="G242" s="101">
        <v>182</v>
      </c>
    </row>
    <row r="243" spans="2:7" x14ac:dyDescent="0.2">
      <c r="B243" s="16">
        <v>240</v>
      </c>
      <c r="C243" s="15" t="s">
        <v>329</v>
      </c>
      <c r="D243" s="101"/>
      <c r="E243" s="101"/>
      <c r="F243" s="101"/>
      <c r="G243" s="101"/>
    </row>
    <row r="244" spans="2:7" x14ac:dyDescent="0.2">
      <c r="B244" s="16">
        <v>241</v>
      </c>
      <c r="C244" s="15" t="s">
        <v>330</v>
      </c>
      <c r="D244" s="101">
        <v>44</v>
      </c>
      <c r="E244" s="101">
        <v>66</v>
      </c>
      <c r="F244" s="101">
        <f t="shared" si="3"/>
        <v>52.800000000000004</v>
      </c>
      <c r="G244" s="101">
        <v>163</v>
      </c>
    </row>
    <row r="245" spans="2:7" x14ac:dyDescent="0.2">
      <c r="B245" s="16">
        <v>242</v>
      </c>
      <c r="C245" s="15" t="s">
        <v>126</v>
      </c>
      <c r="D245" s="101">
        <v>35</v>
      </c>
      <c r="E245" s="101">
        <v>52</v>
      </c>
      <c r="F245" s="101">
        <f t="shared" si="3"/>
        <v>41.6</v>
      </c>
      <c r="G245" s="101">
        <v>99</v>
      </c>
    </row>
    <row r="246" spans="2:7" x14ac:dyDescent="0.2">
      <c r="B246" s="16">
        <v>243</v>
      </c>
      <c r="C246" s="15" t="s">
        <v>331</v>
      </c>
      <c r="D246" s="101">
        <v>28</v>
      </c>
      <c r="E246" s="101">
        <v>41</v>
      </c>
      <c r="F246" s="101">
        <f t="shared" si="3"/>
        <v>32.800000000000004</v>
      </c>
      <c r="G246" s="101">
        <v>86</v>
      </c>
    </row>
    <row r="247" spans="2:7" x14ac:dyDescent="0.2">
      <c r="B247" s="16">
        <v>244</v>
      </c>
      <c r="C247" s="15" t="s">
        <v>332</v>
      </c>
      <c r="D247" s="101">
        <v>13</v>
      </c>
      <c r="E247" s="101">
        <v>20</v>
      </c>
      <c r="F247" s="101">
        <f t="shared" si="3"/>
        <v>16</v>
      </c>
      <c r="G247" s="101">
        <v>98</v>
      </c>
    </row>
    <row r="248" spans="2:7" x14ac:dyDescent="0.2">
      <c r="B248" s="16">
        <v>245</v>
      </c>
      <c r="C248" s="15" t="s">
        <v>333</v>
      </c>
      <c r="D248" s="101">
        <v>31</v>
      </c>
      <c r="E248" s="101">
        <v>46</v>
      </c>
      <c r="F248" s="101">
        <f t="shared" si="3"/>
        <v>36.800000000000004</v>
      </c>
      <c r="G248" s="101">
        <v>74</v>
      </c>
    </row>
    <row r="249" spans="2:7" x14ac:dyDescent="0.2">
      <c r="B249" s="99">
        <v>246</v>
      </c>
      <c r="C249" s="17" t="s">
        <v>334</v>
      </c>
      <c r="D249" s="101">
        <v>28</v>
      </c>
      <c r="E249" s="101">
        <v>42</v>
      </c>
      <c r="F249" s="102">
        <f t="shared" si="3"/>
        <v>33.6</v>
      </c>
      <c r="G249" s="101">
        <v>125</v>
      </c>
    </row>
  </sheetData>
  <sheetProtection algorithmName="SHA-512" hashValue="JmANjTSL4gfoCB6tXHVcVTNvh1JWyncDwwwWC1xFfK8LZBsn79c9j5OXVlGoO5VFRmBsE+hZVGMd9v2cNoM6bA==" saltValue="UJtuMNZxANQrILldpC1E+w==" spinCount="100000" sheet="1" objects="1" scenarios="1"/>
  <mergeCells count="1">
    <mergeCell ref="B2:G2"/>
  </mergeCells>
  <dataValidations count="2">
    <dataValidation allowBlank="1" showInputMessage="1" showErrorMessage="1" errorTitle="Übernachtungspauschalen" error="Hier bitte die Übernachtungspauschalen eingeben." sqref="G4" xr:uid="{95C92707-5C8E-DC41-BAC2-37F46E87CE6E}"/>
    <dataValidation type="decimal" allowBlank="1" showErrorMessage="1" errorTitle="Verpflegungspauschalen" error="Hier bitte die Verpflegungspauschalen eingeben." sqref="D4:F4 F5:F249" xr:uid="{8F8C3262-47F4-0446-9BA2-690F9B1F86BF}">
      <formula1>0</formula1>
      <formula2>1000</formula2>
    </dataValidation>
  </dataValidation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Reisekostenabrechnung</vt:lpstr>
      <vt:lpstr>Hilfe</vt:lpstr>
      <vt:lpstr>Pauschalen</vt:lpstr>
      <vt:lpstr>Reisekostenabrechnung!Druckbereich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DONGUS HOSPACH PARTNER</dc:creator>
  <cp:lastModifiedBy>DONGUS HOSPACH PARTNER</cp:lastModifiedBy>
  <cp:lastPrinted>2021-11-05T09:40:15Z</cp:lastPrinted>
  <dcterms:created xsi:type="dcterms:W3CDTF">2020-03-05T09:06:13Z</dcterms:created>
  <dcterms:modified xsi:type="dcterms:W3CDTF">2023-03-02T14:22:10Z</dcterms:modified>
</cp:coreProperties>
</file>